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F89F476B-9C05-4274-917D-D34C58E6E327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Country_Comparison!$B$11:$P$38</definedName>
    <definedName name="country_jpg">Country_Rates!$A$1:$I$68</definedName>
    <definedName name="criticalcare">Projections!$C$34</definedName>
    <definedName name="death_by_day_jpg">Country_Comparison!$B$40:$P$65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6" i="24" l="1"/>
  <c r="A27" i="24"/>
  <c r="A28" i="24"/>
  <c r="A29" i="24"/>
  <c r="A30" i="24"/>
  <c r="A31" i="24"/>
  <c r="A25" i="24"/>
  <c r="G25" i="24"/>
  <c r="BP26" i="25"/>
  <c r="BQ26" i="25"/>
  <c r="BR26" i="25"/>
  <c r="BS26" i="25"/>
  <c r="BT26" i="25"/>
  <c r="BU26" i="25"/>
  <c r="BV26" i="25"/>
  <c r="BW26" i="25"/>
  <c r="BX26" i="25"/>
  <c r="BY26" i="25"/>
  <c r="BZ26" i="25"/>
  <c r="CA26" i="25"/>
  <c r="CB26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R26" i="25"/>
  <c r="CS26" i="25"/>
  <c r="CT26" i="25"/>
  <c r="CU26" i="25"/>
  <c r="CV26" i="25"/>
  <c r="CW26" i="25"/>
  <c r="CX26" i="25"/>
  <c r="CY26" i="25"/>
  <c r="CZ26" i="25"/>
  <c r="DA26" i="25"/>
  <c r="DB26" i="25"/>
  <c r="DC26" i="25"/>
  <c r="DD26" i="25"/>
  <c r="DE26" i="25"/>
  <c r="DF26" i="25"/>
  <c r="DG26" i="25"/>
  <c r="DH26" i="25"/>
  <c r="DI26" i="25"/>
  <c r="DJ26" i="25"/>
  <c r="DK26" i="25"/>
  <c r="DL26" i="25"/>
  <c r="DM26" i="25"/>
  <c r="DN26" i="25"/>
  <c r="DO26" i="25"/>
  <c r="DP26" i="25"/>
  <c r="DQ26" i="25"/>
  <c r="DR26" i="25"/>
  <c r="DS26" i="25"/>
  <c r="DT26" i="25"/>
  <c r="DU26" i="25"/>
  <c r="DV26" i="25"/>
  <c r="DW26" i="25"/>
  <c r="DX26" i="25"/>
  <c r="DY26" i="25"/>
  <c r="DZ26" i="25"/>
  <c r="EA26" i="25"/>
  <c r="EB26" i="25"/>
  <c r="EC26" i="25"/>
  <c r="ED26" i="25"/>
  <c r="EE26" i="25"/>
  <c r="EF26" i="25"/>
  <c r="EG26" i="25"/>
  <c r="EH26" i="25"/>
  <c r="EI26" i="25"/>
  <c r="EJ26" i="25"/>
  <c r="EK26" i="25"/>
  <c r="EL26" i="25"/>
  <c r="EM26" i="25"/>
  <c r="EN26" i="25"/>
  <c r="EO26" i="25"/>
  <c r="EP26" i="25"/>
  <c r="EQ26" i="25"/>
  <c r="ER26" i="25"/>
  <c r="ES26" i="25"/>
  <c r="ET26" i="25"/>
  <c r="EU26" i="25"/>
  <c r="EV26" i="25"/>
  <c r="EW26" i="25"/>
  <c r="EX26" i="25"/>
  <c r="EY26" i="25"/>
  <c r="EZ26" i="25"/>
  <c r="FA26" i="25"/>
  <c r="FB26" i="25"/>
  <c r="FC26" i="25"/>
  <c r="FD26" i="25"/>
  <c r="FE26" i="25"/>
  <c r="FF26" i="25"/>
  <c r="FG26" i="25"/>
  <c r="FH26" i="25"/>
  <c r="FI26" i="25"/>
  <c r="FJ26" i="25"/>
  <c r="FK26" i="25"/>
  <c r="FL26" i="25"/>
  <c r="FM26" i="25"/>
  <c r="FN26" i="25"/>
  <c r="FO26" i="25"/>
  <c r="FP26" i="25"/>
  <c r="FQ26" i="25"/>
  <c r="FR26" i="25"/>
  <c r="FS26" i="25"/>
  <c r="FT26" i="25"/>
  <c r="FU26" i="25"/>
  <c r="FV26" i="25"/>
  <c r="FW26" i="25"/>
  <c r="FX26" i="25"/>
  <c r="FY26" i="25"/>
  <c r="FZ26" i="25"/>
  <c r="GA26" i="25"/>
  <c r="GB26" i="25"/>
  <c r="GC26" i="25"/>
  <c r="GD26" i="25"/>
  <c r="GE26" i="25"/>
  <c r="GF26" i="25"/>
  <c r="GG26" i="25"/>
  <c r="GH26" i="25"/>
  <c r="GI26" i="25"/>
  <c r="GJ26" i="25"/>
  <c r="GK26" i="25"/>
  <c r="GL26" i="25"/>
  <c r="GM26" i="25"/>
  <c r="GN26" i="25"/>
  <c r="GO26" i="25"/>
  <c r="GP26" i="25"/>
  <c r="GQ26" i="25"/>
  <c r="GR26" i="25"/>
  <c r="GS26" i="25"/>
  <c r="GT26" i="25"/>
  <c r="GU26" i="25"/>
  <c r="GV26" i="25"/>
  <c r="GW26" i="25"/>
  <c r="GX26" i="25"/>
  <c r="GY26" i="25"/>
  <c r="GZ26" i="25"/>
  <c r="HA26" i="25"/>
  <c r="HB26" i="25"/>
  <c r="HC26" i="25"/>
  <c r="HD26" i="25"/>
  <c r="HE26" i="25"/>
  <c r="HF26" i="25"/>
  <c r="HG26" i="25"/>
  <c r="HH26" i="25"/>
  <c r="HI26" i="25"/>
  <c r="HJ26" i="25"/>
  <c r="HK26" i="25"/>
  <c r="HL26" i="25"/>
  <c r="HM26" i="25"/>
  <c r="HN26" i="25"/>
  <c r="HO26" i="25"/>
  <c r="HP26" i="25"/>
  <c r="HQ26" i="25"/>
  <c r="HR26" i="25"/>
  <c r="HS26" i="25"/>
  <c r="HT26" i="25"/>
  <c r="HU26" i="25"/>
  <c r="HV26" i="25"/>
  <c r="HW26" i="25"/>
  <c r="HX26" i="25"/>
  <c r="HY26" i="25"/>
  <c r="HZ26" i="25"/>
  <c r="IA26" i="25"/>
  <c r="IB26" i="25"/>
  <c r="IC26" i="25"/>
  <c r="ID26" i="25"/>
  <c r="IE26" i="25"/>
  <c r="IF26" i="25"/>
  <c r="IG26" i="25"/>
  <c r="IH26" i="25"/>
  <c r="II26" i="25"/>
  <c r="IJ26" i="25"/>
  <c r="IK26" i="25"/>
  <c r="IL26" i="25"/>
  <c r="IM26" i="25"/>
  <c r="IN26" i="25"/>
  <c r="IO26" i="25"/>
  <c r="IP26" i="25"/>
  <c r="IQ26" i="25"/>
  <c r="IR26" i="25"/>
  <c r="IS26" i="25"/>
  <c r="IT26" i="25"/>
  <c r="IU26" i="25"/>
  <c r="IV26" i="25"/>
  <c r="IW26" i="25"/>
  <c r="IX26" i="25"/>
  <c r="IY26" i="25"/>
  <c r="IZ26" i="25"/>
  <c r="JA26" i="25"/>
  <c r="JB26" i="25"/>
  <c r="JC26" i="25"/>
  <c r="JD26" i="25"/>
  <c r="JE26" i="25"/>
  <c r="JF26" i="25"/>
  <c r="JG26" i="25"/>
  <c r="JH26" i="25"/>
  <c r="JI26" i="25"/>
  <c r="JJ26" i="25"/>
  <c r="JK26" i="25"/>
  <c r="JL26" i="25"/>
  <c r="JM26" i="25"/>
  <c r="JN26" i="25"/>
  <c r="JO26" i="25"/>
  <c r="JP26" i="25"/>
  <c r="JQ26" i="25"/>
  <c r="JR26" i="25"/>
  <c r="JS26" i="25"/>
  <c r="JT26" i="25"/>
  <c r="JU26" i="25"/>
  <c r="JV26" i="25"/>
  <c r="JW26" i="25"/>
  <c r="JX26" i="25"/>
  <c r="JY26" i="25"/>
  <c r="JZ26" i="25"/>
  <c r="KA26" i="25"/>
  <c r="KB26" i="25"/>
  <c r="KC26" i="25"/>
  <c r="KD26" i="25"/>
  <c r="KE26" i="25"/>
  <c r="KF26" i="25"/>
  <c r="KG26" i="25"/>
  <c r="KH26" i="25"/>
  <c r="KI26" i="25"/>
  <c r="KJ26" i="25"/>
  <c r="KK26" i="25"/>
  <c r="KL26" i="25"/>
  <c r="KM26" i="25"/>
  <c r="KN26" i="25"/>
  <c r="BP27" i="25"/>
  <c r="BQ27" i="25"/>
  <c r="BR27" i="25"/>
  <c r="BS27" i="25"/>
  <c r="BT27" i="25"/>
  <c r="BU27" i="25"/>
  <c r="BV27" i="25"/>
  <c r="BW27" i="25"/>
  <c r="BX27" i="25"/>
  <c r="BY27" i="25"/>
  <c r="BZ27" i="25"/>
  <c r="CA27" i="25"/>
  <c r="CB27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R27" i="25"/>
  <c r="CS27" i="25"/>
  <c r="CT27" i="25"/>
  <c r="CU27" i="25"/>
  <c r="CV27" i="25"/>
  <c r="CW27" i="25"/>
  <c r="CX27" i="25"/>
  <c r="CY27" i="25"/>
  <c r="CZ27" i="25"/>
  <c r="DA27" i="25"/>
  <c r="DB27" i="25"/>
  <c r="DC27" i="25"/>
  <c r="DD27" i="25"/>
  <c r="DE27" i="25"/>
  <c r="DF27" i="25"/>
  <c r="DG27" i="25"/>
  <c r="DH27" i="25"/>
  <c r="DI27" i="25"/>
  <c r="DJ27" i="25"/>
  <c r="DK27" i="25"/>
  <c r="DL27" i="25"/>
  <c r="DM27" i="25"/>
  <c r="DN27" i="25"/>
  <c r="DO27" i="25"/>
  <c r="DP27" i="25"/>
  <c r="DQ27" i="25"/>
  <c r="DR27" i="25"/>
  <c r="DS27" i="25"/>
  <c r="DT27" i="25"/>
  <c r="DU27" i="25"/>
  <c r="DV27" i="25"/>
  <c r="DW27" i="25"/>
  <c r="DX27" i="25"/>
  <c r="DY27" i="25"/>
  <c r="DZ27" i="25"/>
  <c r="EA27" i="25"/>
  <c r="EB27" i="25"/>
  <c r="EC27" i="25"/>
  <c r="ED27" i="25"/>
  <c r="EE27" i="25"/>
  <c r="EF27" i="25"/>
  <c r="EG27" i="25"/>
  <c r="EH27" i="25"/>
  <c r="EI27" i="25"/>
  <c r="EJ27" i="25"/>
  <c r="EK27" i="25"/>
  <c r="EL27" i="25"/>
  <c r="EM27" i="25"/>
  <c r="EN27" i="25"/>
  <c r="EO27" i="25"/>
  <c r="EP27" i="25"/>
  <c r="EQ27" i="25"/>
  <c r="ER27" i="25"/>
  <c r="ES27" i="25"/>
  <c r="ET27" i="25"/>
  <c r="EU27" i="25"/>
  <c r="EV27" i="25"/>
  <c r="EW27" i="25"/>
  <c r="EX27" i="25"/>
  <c r="EY27" i="25"/>
  <c r="EZ27" i="25"/>
  <c r="FA27" i="25"/>
  <c r="FB27" i="25"/>
  <c r="FC27" i="25"/>
  <c r="FD27" i="25"/>
  <c r="FE27" i="25"/>
  <c r="FF27" i="25"/>
  <c r="FG27" i="25"/>
  <c r="FH27" i="25"/>
  <c r="FI27" i="25"/>
  <c r="FJ27" i="25"/>
  <c r="FK27" i="25"/>
  <c r="FL27" i="25"/>
  <c r="FM27" i="25"/>
  <c r="FN27" i="25"/>
  <c r="FO27" i="25"/>
  <c r="FP27" i="25"/>
  <c r="FQ27" i="25"/>
  <c r="FR27" i="25"/>
  <c r="FS27" i="25"/>
  <c r="FT27" i="25"/>
  <c r="FU27" i="25"/>
  <c r="FV27" i="25"/>
  <c r="FW27" i="25"/>
  <c r="FX27" i="25"/>
  <c r="FY27" i="25"/>
  <c r="FZ27" i="25"/>
  <c r="GA27" i="25"/>
  <c r="GB27" i="25"/>
  <c r="GC27" i="25"/>
  <c r="GD27" i="25"/>
  <c r="GE27" i="25"/>
  <c r="GF27" i="25"/>
  <c r="GG27" i="25"/>
  <c r="GH27" i="25"/>
  <c r="GI27" i="25"/>
  <c r="GJ27" i="25"/>
  <c r="GK27" i="25"/>
  <c r="GL27" i="25"/>
  <c r="GM27" i="25"/>
  <c r="GN27" i="25"/>
  <c r="GO27" i="25"/>
  <c r="GP27" i="25"/>
  <c r="GQ27" i="25"/>
  <c r="GR27" i="25"/>
  <c r="GS27" i="25"/>
  <c r="GT27" i="25"/>
  <c r="GU27" i="25"/>
  <c r="GV27" i="25"/>
  <c r="GW27" i="25"/>
  <c r="GX27" i="25"/>
  <c r="GY27" i="25"/>
  <c r="GZ27" i="25"/>
  <c r="HA27" i="25"/>
  <c r="HB27" i="25"/>
  <c r="HC27" i="25"/>
  <c r="HD27" i="25"/>
  <c r="HE27" i="25"/>
  <c r="HF27" i="25"/>
  <c r="HG27" i="25"/>
  <c r="HH27" i="25"/>
  <c r="HI27" i="25"/>
  <c r="HJ27" i="25"/>
  <c r="HK27" i="25"/>
  <c r="HL27" i="25"/>
  <c r="HM27" i="25"/>
  <c r="HN27" i="25"/>
  <c r="HO27" i="25"/>
  <c r="HP27" i="25"/>
  <c r="HQ27" i="25"/>
  <c r="HR27" i="25"/>
  <c r="HS27" i="25"/>
  <c r="HT27" i="25"/>
  <c r="HU27" i="25"/>
  <c r="HV27" i="25"/>
  <c r="HW27" i="25"/>
  <c r="HX27" i="25"/>
  <c r="HY27" i="25"/>
  <c r="HZ27" i="25"/>
  <c r="IA27" i="25"/>
  <c r="IB27" i="25"/>
  <c r="IC27" i="25"/>
  <c r="ID27" i="25"/>
  <c r="IE27" i="25"/>
  <c r="IF27" i="25"/>
  <c r="IG27" i="25"/>
  <c r="IH27" i="25"/>
  <c r="II27" i="25"/>
  <c r="IJ27" i="25"/>
  <c r="IK27" i="25"/>
  <c r="IL27" i="25"/>
  <c r="IM27" i="25"/>
  <c r="IN27" i="25"/>
  <c r="IO27" i="25"/>
  <c r="IP27" i="25"/>
  <c r="IQ27" i="25"/>
  <c r="IR27" i="25"/>
  <c r="IS27" i="25"/>
  <c r="IT27" i="25"/>
  <c r="IU27" i="25"/>
  <c r="IV27" i="25"/>
  <c r="IW27" i="25"/>
  <c r="IX27" i="25"/>
  <c r="IY27" i="25"/>
  <c r="IZ27" i="25"/>
  <c r="JA27" i="25"/>
  <c r="JB27" i="25"/>
  <c r="JC27" i="25"/>
  <c r="JD27" i="25"/>
  <c r="JE27" i="25"/>
  <c r="JF27" i="25"/>
  <c r="JG27" i="25"/>
  <c r="JH27" i="25"/>
  <c r="JI27" i="25"/>
  <c r="JJ27" i="25"/>
  <c r="JK27" i="25"/>
  <c r="JL27" i="25"/>
  <c r="JM27" i="25"/>
  <c r="JN27" i="25"/>
  <c r="JO27" i="25"/>
  <c r="JP27" i="25"/>
  <c r="JQ27" i="25"/>
  <c r="JR27" i="25"/>
  <c r="JS27" i="25"/>
  <c r="JT27" i="25"/>
  <c r="JU27" i="25"/>
  <c r="JV27" i="25"/>
  <c r="JW27" i="25"/>
  <c r="JX27" i="25"/>
  <c r="JY27" i="25"/>
  <c r="JZ27" i="25"/>
  <c r="KA27" i="25"/>
  <c r="KB27" i="25"/>
  <c r="KC27" i="25"/>
  <c r="KD27" i="25"/>
  <c r="KE27" i="25"/>
  <c r="KF27" i="25"/>
  <c r="KG27" i="25"/>
  <c r="KH27" i="25"/>
  <c r="KI27" i="25"/>
  <c r="KJ27" i="25"/>
  <c r="KK27" i="25"/>
  <c r="KL27" i="25"/>
  <c r="KM27" i="25"/>
  <c r="KN27" i="25"/>
  <c r="BP28" i="25"/>
  <c r="BQ28" i="25"/>
  <c r="BR28" i="25"/>
  <c r="BS28" i="25"/>
  <c r="BT28" i="25"/>
  <c r="BU28" i="25"/>
  <c r="BV28" i="25"/>
  <c r="BW28" i="25"/>
  <c r="BX28" i="25"/>
  <c r="BY28" i="25"/>
  <c r="BZ28" i="25"/>
  <c r="CA28" i="25"/>
  <c r="CB28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R28" i="25"/>
  <c r="CS28" i="25"/>
  <c r="CT28" i="25"/>
  <c r="CU28" i="25"/>
  <c r="CV28" i="25"/>
  <c r="CW28" i="25"/>
  <c r="CX28" i="25"/>
  <c r="CY28" i="25"/>
  <c r="CZ28" i="25"/>
  <c r="DA28" i="25"/>
  <c r="DB28" i="25"/>
  <c r="DC28" i="25"/>
  <c r="DD28" i="25"/>
  <c r="DE28" i="25"/>
  <c r="DF28" i="25"/>
  <c r="DG28" i="25"/>
  <c r="DH28" i="25"/>
  <c r="DI28" i="25"/>
  <c r="DJ28" i="25"/>
  <c r="DK28" i="25"/>
  <c r="DL28" i="25"/>
  <c r="DM28" i="25"/>
  <c r="DN28" i="25"/>
  <c r="DO28" i="25"/>
  <c r="DP28" i="25"/>
  <c r="DQ28" i="25"/>
  <c r="DR28" i="25"/>
  <c r="DS28" i="25"/>
  <c r="DT28" i="25"/>
  <c r="DU28" i="25"/>
  <c r="DV28" i="25"/>
  <c r="DW28" i="25"/>
  <c r="DX28" i="25"/>
  <c r="DY28" i="25"/>
  <c r="DZ28" i="25"/>
  <c r="EA28" i="25"/>
  <c r="EB28" i="25"/>
  <c r="EC28" i="25"/>
  <c r="ED28" i="25"/>
  <c r="EE28" i="25"/>
  <c r="EF28" i="25"/>
  <c r="EG28" i="25"/>
  <c r="EH28" i="25"/>
  <c r="EI28" i="25"/>
  <c r="EJ28" i="25"/>
  <c r="EK28" i="25"/>
  <c r="EL28" i="25"/>
  <c r="EM28" i="25"/>
  <c r="EN28" i="25"/>
  <c r="EO28" i="25"/>
  <c r="EP28" i="25"/>
  <c r="EQ28" i="25"/>
  <c r="ER28" i="25"/>
  <c r="ES28" i="25"/>
  <c r="ET28" i="25"/>
  <c r="EU28" i="25"/>
  <c r="EV28" i="25"/>
  <c r="EW28" i="25"/>
  <c r="EX28" i="25"/>
  <c r="EY28" i="25"/>
  <c r="EZ28" i="25"/>
  <c r="FA28" i="25"/>
  <c r="FB28" i="25"/>
  <c r="FC28" i="25"/>
  <c r="FD28" i="25"/>
  <c r="FE28" i="25"/>
  <c r="FF28" i="25"/>
  <c r="FG28" i="25"/>
  <c r="FH28" i="25"/>
  <c r="FI28" i="25"/>
  <c r="FJ28" i="25"/>
  <c r="FK28" i="25"/>
  <c r="FL28" i="25"/>
  <c r="FM28" i="25"/>
  <c r="FN28" i="25"/>
  <c r="FO28" i="25"/>
  <c r="FP28" i="25"/>
  <c r="FQ28" i="25"/>
  <c r="FR28" i="25"/>
  <c r="FS28" i="25"/>
  <c r="FT28" i="25"/>
  <c r="FU28" i="25"/>
  <c r="FV28" i="25"/>
  <c r="FW28" i="25"/>
  <c r="FX28" i="25"/>
  <c r="FY28" i="25"/>
  <c r="FZ28" i="25"/>
  <c r="GA28" i="25"/>
  <c r="GB28" i="25"/>
  <c r="GC28" i="25"/>
  <c r="GD28" i="25"/>
  <c r="GE28" i="25"/>
  <c r="GF28" i="25"/>
  <c r="GG28" i="25"/>
  <c r="GH28" i="25"/>
  <c r="GI28" i="25"/>
  <c r="GJ28" i="25"/>
  <c r="GK28" i="25"/>
  <c r="GL28" i="25"/>
  <c r="GM28" i="25"/>
  <c r="GN28" i="25"/>
  <c r="GO28" i="25"/>
  <c r="GP28" i="25"/>
  <c r="GQ28" i="25"/>
  <c r="GR28" i="25"/>
  <c r="GS28" i="25"/>
  <c r="GT28" i="25"/>
  <c r="GU28" i="25"/>
  <c r="GV28" i="25"/>
  <c r="GW28" i="25"/>
  <c r="GX28" i="25"/>
  <c r="GY28" i="25"/>
  <c r="GZ28" i="25"/>
  <c r="HA28" i="25"/>
  <c r="HB28" i="25"/>
  <c r="HC28" i="25"/>
  <c r="HD28" i="25"/>
  <c r="HE28" i="25"/>
  <c r="HF28" i="25"/>
  <c r="HG28" i="25"/>
  <c r="HH28" i="25"/>
  <c r="HI28" i="25"/>
  <c r="HJ28" i="25"/>
  <c r="HK28" i="25"/>
  <c r="HL28" i="25"/>
  <c r="HM28" i="25"/>
  <c r="HN28" i="25"/>
  <c r="HO28" i="25"/>
  <c r="HP28" i="25"/>
  <c r="HQ28" i="25"/>
  <c r="HR28" i="25"/>
  <c r="HS28" i="25"/>
  <c r="HT28" i="25"/>
  <c r="HU28" i="25"/>
  <c r="HV28" i="25"/>
  <c r="HW28" i="25"/>
  <c r="HX28" i="25"/>
  <c r="HY28" i="25"/>
  <c r="HZ28" i="25"/>
  <c r="IA28" i="25"/>
  <c r="IB28" i="25"/>
  <c r="IC28" i="25"/>
  <c r="ID28" i="25"/>
  <c r="IE28" i="25"/>
  <c r="IF28" i="25"/>
  <c r="IG28" i="25"/>
  <c r="IH28" i="25"/>
  <c r="II28" i="25"/>
  <c r="IJ28" i="25"/>
  <c r="IK28" i="25"/>
  <c r="IL28" i="25"/>
  <c r="IM28" i="25"/>
  <c r="IN28" i="25"/>
  <c r="IO28" i="25"/>
  <c r="IP28" i="25"/>
  <c r="IQ28" i="25"/>
  <c r="IR28" i="25"/>
  <c r="IS28" i="25"/>
  <c r="IT28" i="25"/>
  <c r="IU28" i="25"/>
  <c r="IV28" i="25"/>
  <c r="IW28" i="25"/>
  <c r="IX28" i="25"/>
  <c r="IY28" i="25"/>
  <c r="IZ28" i="25"/>
  <c r="JA28" i="25"/>
  <c r="JB28" i="25"/>
  <c r="JC28" i="25"/>
  <c r="JD28" i="25"/>
  <c r="JE28" i="25"/>
  <c r="JF28" i="25"/>
  <c r="JG28" i="25"/>
  <c r="JH28" i="25"/>
  <c r="JI28" i="25"/>
  <c r="JJ28" i="25"/>
  <c r="JK28" i="25"/>
  <c r="JL28" i="25"/>
  <c r="JM28" i="25"/>
  <c r="JN28" i="25"/>
  <c r="JO28" i="25"/>
  <c r="JP28" i="25"/>
  <c r="JQ28" i="25"/>
  <c r="JR28" i="25"/>
  <c r="JS28" i="25"/>
  <c r="JT28" i="25"/>
  <c r="JU28" i="25"/>
  <c r="JV28" i="25"/>
  <c r="JW28" i="25"/>
  <c r="JX28" i="25"/>
  <c r="JY28" i="25"/>
  <c r="JZ28" i="25"/>
  <c r="KA28" i="25"/>
  <c r="KB28" i="25"/>
  <c r="KC28" i="25"/>
  <c r="KD28" i="25"/>
  <c r="KE28" i="25"/>
  <c r="KF28" i="25"/>
  <c r="KG28" i="25"/>
  <c r="KH28" i="25"/>
  <c r="KI28" i="25"/>
  <c r="KJ28" i="25"/>
  <c r="KK28" i="25"/>
  <c r="KL28" i="25"/>
  <c r="KM28" i="25"/>
  <c r="KN28" i="25"/>
  <c r="BP29" i="25"/>
  <c r="BQ29" i="25"/>
  <c r="BR29" i="25"/>
  <c r="BS29" i="25"/>
  <c r="BT29" i="25"/>
  <c r="BU29" i="25"/>
  <c r="BV29" i="25"/>
  <c r="BW29" i="25"/>
  <c r="BX29" i="25"/>
  <c r="BY29" i="25"/>
  <c r="BZ29" i="25"/>
  <c r="CA29" i="25"/>
  <c r="CB29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R29" i="25"/>
  <c r="CS29" i="25"/>
  <c r="CT29" i="25"/>
  <c r="CU29" i="25"/>
  <c r="CV29" i="25"/>
  <c r="CW29" i="25"/>
  <c r="CX29" i="25"/>
  <c r="CY29" i="25"/>
  <c r="CZ29" i="25"/>
  <c r="DA29" i="25"/>
  <c r="DB29" i="25"/>
  <c r="DC29" i="25"/>
  <c r="DD29" i="25"/>
  <c r="DE29" i="25"/>
  <c r="DF29" i="25"/>
  <c r="DG29" i="25"/>
  <c r="DH29" i="25"/>
  <c r="DI29" i="25"/>
  <c r="DJ29" i="25"/>
  <c r="DK29" i="25"/>
  <c r="DL29" i="25"/>
  <c r="DM29" i="25"/>
  <c r="DN29" i="25"/>
  <c r="DO29" i="25"/>
  <c r="DP29" i="25"/>
  <c r="DQ29" i="25"/>
  <c r="DR29" i="25"/>
  <c r="DS29" i="25"/>
  <c r="DT29" i="25"/>
  <c r="DU29" i="25"/>
  <c r="DV29" i="25"/>
  <c r="DW29" i="25"/>
  <c r="DX29" i="25"/>
  <c r="DY29" i="25"/>
  <c r="DZ29" i="25"/>
  <c r="EA29" i="25"/>
  <c r="EB29" i="25"/>
  <c r="EC29" i="25"/>
  <c r="ED29" i="25"/>
  <c r="EE29" i="25"/>
  <c r="EF29" i="25"/>
  <c r="EG29" i="25"/>
  <c r="EH29" i="25"/>
  <c r="EI29" i="25"/>
  <c r="EJ29" i="25"/>
  <c r="EK29" i="25"/>
  <c r="EL29" i="25"/>
  <c r="EM29" i="25"/>
  <c r="EN29" i="25"/>
  <c r="EO29" i="25"/>
  <c r="EP29" i="25"/>
  <c r="EQ29" i="25"/>
  <c r="ER29" i="25"/>
  <c r="ES29" i="25"/>
  <c r="ET29" i="25"/>
  <c r="EU29" i="25"/>
  <c r="EV29" i="25"/>
  <c r="EW29" i="25"/>
  <c r="EX29" i="25"/>
  <c r="EY29" i="25"/>
  <c r="EZ29" i="25"/>
  <c r="FA29" i="25"/>
  <c r="FB29" i="25"/>
  <c r="FC29" i="25"/>
  <c r="FD29" i="25"/>
  <c r="FE29" i="25"/>
  <c r="FF29" i="25"/>
  <c r="FG29" i="25"/>
  <c r="FH29" i="25"/>
  <c r="FI29" i="25"/>
  <c r="FJ29" i="25"/>
  <c r="FK29" i="25"/>
  <c r="FL29" i="25"/>
  <c r="FM29" i="25"/>
  <c r="FN29" i="25"/>
  <c r="FO29" i="25"/>
  <c r="FP29" i="25"/>
  <c r="FQ29" i="25"/>
  <c r="FR29" i="25"/>
  <c r="FS29" i="25"/>
  <c r="FT29" i="25"/>
  <c r="FU29" i="25"/>
  <c r="FV29" i="25"/>
  <c r="FW29" i="25"/>
  <c r="FX29" i="25"/>
  <c r="FY29" i="25"/>
  <c r="FZ29" i="25"/>
  <c r="GA29" i="25"/>
  <c r="GB29" i="25"/>
  <c r="GC29" i="25"/>
  <c r="GD29" i="25"/>
  <c r="GE29" i="25"/>
  <c r="GF29" i="25"/>
  <c r="GG29" i="25"/>
  <c r="GH29" i="25"/>
  <c r="GI29" i="25"/>
  <c r="GJ29" i="25"/>
  <c r="GK29" i="25"/>
  <c r="GL29" i="25"/>
  <c r="GM29" i="25"/>
  <c r="GN29" i="25"/>
  <c r="GO29" i="25"/>
  <c r="GP29" i="25"/>
  <c r="GQ29" i="25"/>
  <c r="GR29" i="25"/>
  <c r="GS29" i="25"/>
  <c r="GT29" i="25"/>
  <c r="GU29" i="25"/>
  <c r="GV29" i="25"/>
  <c r="GW29" i="25"/>
  <c r="GX29" i="25"/>
  <c r="GY29" i="25"/>
  <c r="GZ29" i="25"/>
  <c r="HA29" i="25"/>
  <c r="HB29" i="25"/>
  <c r="HC29" i="25"/>
  <c r="HD29" i="25"/>
  <c r="HE29" i="25"/>
  <c r="HF29" i="25"/>
  <c r="HG29" i="25"/>
  <c r="HH29" i="25"/>
  <c r="HI29" i="25"/>
  <c r="HJ29" i="25"/>
  <c r="HK29" i="25"/>
  <c r="HL29" i="25"/>
  <c r="HM29" i="25"/>
  <c r="HN29" i="25"/>
  <c r="HO29" i="25"/>
  <c r="HP29" i="25"/>
  <c r="HQ29" i="25"/>
  <c r="HR29" i="25"/>
  <c r="HS29" i="25"/>
  <c r="HT29" i="25"/>
  <c r="HU29" i="25"/>
  <c r="HV29" i="25"/>
  <c r="HW29" i="25"/>
  <c r="HX29" i="25"/>
  <c r="HY29" i="25"/>
  <c r="HZ29" i="25"/>
  <c r="IA29" i="25"/>
  <c r="IB29" i="25"/>
  <c r="IC29" i="25"/>
  <c r="ID29" i="25"/>
  <c r="IE29" i="25"/>
  <c r="IF29" i="25"/>
  <c r="IG29" i="25"/>
  <c r="IH29" i="25"/>
  <c r="II29" i="25"/>
  <c r="IJ29" i="25"/>
  <c r="IK29" i="25"/>
  <c r="IL29" i="25"/>
  <c r="IM29" i="25"/>
  <c r="IN29" i="25"/>
  <c r="IO29" i="25"/>
  <c r="IP29" i="25"/>
  <c r="IQ29" i="25"/>
  <c r="IR29" i="25"/>
  <c r="IS29" i="25"/>
  <c r="IT29" i="25"/>
  <c r="IU29" i="25"/>
  <c r="IV29" i="25"/>
  <c r="IW29" i="25"/>
  <c r="IX29" i="25"/>
  <c r="IY29" i="25"/>
  <c r="IZ29" i="25"/>
  <c r="JA29" i="25"/>
  <c r="JB29" i="25"/>
  <c r="JC29" i="25"/>
  <c r="JD29" i="25"/>
  <c r="JE29" i="25"/>
  <c r="JF29" i="25"/>
  <c r="JG29" i="25"/>
  <c r="JH29" i="25"/>
  <c r="JI29" i="25"/>
  <c r="JJ29" i="25"/>
  <c r="JK29" i="25"/>
  <c r="JL29" i="25"/>
  <c r="JM29" i="25"/>
  <c r="JN29" i="25"/>
  <c r="JO29" i="25"/>
  <c r="JP29" i="25"/>
  <c r="JQ29" i="25"/>
  <c r="JR29" i="25"/>
  <c r="JS29" i="25"/>
  <c r="JT29" i="25"/>
  <c r="JU29" i="25"/>
  <c r="JV29" i="25"/>
  <c r="JW29" i="25"/>
  <c r="JX29" i="25"/>
  <c r="JY29" i="25"/>
  <c r="JZ29" i="25"/>
  <c r="KA29" i="25"/>
  <c r="KB29" i="25"/>
  <c r="KC29" i="25"/>
  <c r="KD29" i="25"/>
  <c r="KE29" i="25"/>
  <c r="KF29" i="25"/>
  <c r="KG29" i="25"/>
  <c r="KH29" i="25"/>
  <c r="KI29" i="25"/>
  <c r="KJ29" i="25"/>
  <c r="KK29" i="25"/>
  <c r="KL29" i="25"/>
  <c r="KM29" i="25"/>
  <c r="KN29" i="25"/>
  <c r="BP30" i="25"/>
  <c r="BQ30" i="25"/>
  <c r="BR30" i="25"/>
  <c r="BS30" i="25"/>
  <c r="BT30" i="25"/>
  <c r="BU30" i="25"/>
  <c r="BV30" i="25"/>
  <c r="BW30" i="25"/>
  <c r="BX30" i="25"/>
  <c r="BY30" i="25"/>
  <c r="BZ30" i="25"/>
  <c r="CA30" i="25"/>
  <c r="CB30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R30" i="25"/>
  <c r="CS30" i="25"/>
  <c r="CT30" i="25"/>
  <c r="CU30" i="25"/>
  <c r="CV30" i="25"/>
  <c r="CW30" i="25"/>
  <c r="CX30" i="25"/>
  <c r="CY30" i="25"/>
  <c r="CZ30" i="25"/>
  <c r="DA30" i="25"/>
  <c r="DB30" i="25"/>
  <c r="DC30" i="25"/>
  <c r="DD30" i="25"/>
  <c r="DE30" i="25"/>
  <c r="DF30" i="25"/>
  <c r="DG30" i="25"/>
  <c r="DH30" i="25"/>
  <c r="DI30" i="25"/>
  <c r="DJ30" i="25"/>
  <c r="DK30" i="25"/>
  <c r="DL30" i="25"/>
  <c r="DM30" i="25"/>
  <c r="DN30" i="25"/>
  <c r="DO30" i="25"/>
  <c r="DP30" i="25"/>
  <c r="DQ30" i="25"/>
  <c r="DR30" i="25"/>
  <c r="DS30" i="25"/>
  <c r="DT30" i="25"/>
  <c r="DU30" i="25"/>
  <c r="DV30" i="25"/>
  <c r="DW30" i="25"/>
  <c r="DX30" i="25"/>
  <c r="DY30" i="25"/>
  <c r="DZ30" i="25"/>
  <c r="EA30" i="25"/>
  <c r="EB30" i="25"/>
  <c r="EC30" i="25"/>
  <c r="ED30" i="25"/>
  <c r="EE30" i="25"/>
  <c r="EF30" i="25"/>
  <c r="EG30" i="25"/>
  <c r="EH30" i="25"/>
  <c r="EI30" i="25"/>
  <c r="EJ30" i="25"/>
  <c r="EK30" i="25"/>
  <c r="EL30" i="25"/>
  <c r="EM30" i="25"/>
  <c r="EN30" i="25"/>
  <c r="EO30" i="25"/>
  <c r="EP30" i="25"/>
  <c r="EQ30" i="25"/>
  <c r="ER30" i="25"/>
  <c r="ES30" i="25"/>
  <c r="ET30" i="25"/>
  <c r="EU30" i="25"/>
  <c r="EV30" i="25"/>
  <c r="EW30" i="25"/>
  <c r="EX30" i="25"/>
  <c r="EY30" i="25"/>
  <c r="EZ30" i="25"/>
  <c r="FA30" i="25"/>
  <c r="FB30" i="25"/>
  <c r="FC30" i="25"/>
  <c r="FD30" i="25"/>
  <c r="FE30" i="25"/>
  <c r="FF30" i="25"/>
  <c r="FG30" i="25"/>
  <c r="FH30" i="25"/>
  <c r="FI30" i="25"/>
  <c r="FJ30" i="25"/>
  <c r="FK30" i="25"/>
  <c r="FL30" i="25"/>
  <c r="FM30" i="25"/>
  <c r="FN30" i="25"/>
  <c r="FO30" i="25"/>
  <c r="FP30" i="25"/>
  <c r="FQ30" i="25"/>
  <c r="FR30" i="25"/>
  <c r="FS30" i="25"/>
  <c r="FT30" i="25"/>
  <c r="FU30" i="25"/>
  <c r="FV30" i="25"/>
  <c r="FW30" i="25"/>
  <c r="FX30" i="25"/>
  <c r="FY30" i="25"/>
  <c r="FZ30" i="25"/>
  <c r="GA30" i="25"/>
  <c r="GB30" i="25"/>
  <c r="GC30" i="25"/>
  <c r="GD30" i="25"/>
  <c r="GE30" i="25"/>
  <c r="GF30" i="25"/>
  <c r="GG30" i="25"/>
  <c r="GH30" i="25"/>
  <c r="GI30" i="25"/>
  <c r="GJ30" i="25"/>
  <c r="GK30" i="25"/>
  <c r="GL30" i="25"/>
  <c r="GM30" i="25"/>
  <c r="GN30" i="25"/>
  <c r="GO30" i="25"/>
  <c r="GP30" i="25"/>
  <c r="GQ30" i="25"/>
  <c r="GR30" i="25"/>
  <c r="GS30" i="25"/>
  <c r="GT30" i="25"/>
  <c r="GU30" i="25"/>
  <c r="GV30" i="25"/>
  <c r="GW30" i="25"/>
  <c r="GX30" i="25"/>
  <c r="GY30" i="25"/>
  <c r="GZ30" i="25"/>
  <c r="HA30" i="25"/>
  <c r="HB30" i="25"/>
  <c r="HC30" i="25"/>
  <c r="HD30" i="25"/>
  <c r="HE30" i="25"/>
  <c r="HF30" i="25"/>
  <c r="HG30" i="25"/>
  <c r="HH30" i="25"/>
  <c r="HI30" i="25"/>
  <c r="HJ30" i="25"/>
  <c r="HK30" i="25"/>
  <c r="HL30" i="25"/>
  <c r="HM30" i="25"/>
  <c r="HN30" i="25"/>
  <c r="HO30" i="25"/>
  <c r="HP30" i="25"/>
  <c r="HQ30" i="25"/>
  <c r="HR30" i="25"/>
  <c r="HS30" i="25"/>
  <c r="HT30" i="25"/>
  <c r="HU30" i="25"/>
  <c r="HV30" i="25"/>
  <c r="HW30" i="25"/>
  <c r="HX30" i="25"/>
  <c r="HY30" i="25"/>
  <c r="HZ30" i="25"/>
  <c r="IA30" i="25"/>
  <c r="IB30" i="25"/>
  <c r="IC30" i="25"/>
  <c r="ID30" i="25"/>
  <c r="IE30" i="25"/>
  <c r="IF30" i="25"/>
  <c r="IG30" i="25"/>
  <c r="IH30" i="25"/>
  <c r="II30" i="25"/>
  <c r="IJ30" i="25"/>
  <c r="IK30" i="25"/>
  <c r="IL30" i="25"/>
  <c r="IM30" i="25"/>
  <c r="IN30" i="25"/>
  <c r="IO30" i="25"/>
  <c r="IP30" i="25"/>
  <c r="IQ30" i="25"/>
  <c r="IR30" i="25"/>
  <c r="IS30" i="25"/>
  <c r="IT30" i="25"/>
  <c r="IU30" i="25"/>
  <c r="IV30" i="25"/>
  <c r="IW30" i="25"/>
  <c r="IX30" i="25"/>
  <c r="IY30" i="25"/>
  <c r="IZ30" i="25"/>
  <c r="JA30" i="25"/>
  <c r="JB30" i="25"/>
  <c r="JC30" i="25"/>
  <c r="JD30" i="25"/>
  <c r="JE30" i="25"/>
  <c r="JF30" i="25"/>
  <c r="JG30" i="25"/>
  <c r="JH30" i="25"/>
  <c r="JI30" i="25"/>
  <c r="JJ30" i="25"/>
  <c r="JK30" i="25"/>
  <c r="JL30" i="25"/>
  <c r="JM30" i="25"/>
  <c r="JN30" i="25"/>
  <c r="JO30" i="25"/>
  <c r="JP30" i="25"/>
  <c r="JQ30" i="25"/>
  <c r="JR30" i="25"/>
  <c r="JS30" i="25"/>
  <c r="JT30" i="25"/>
  <c r="JU30" i="25"/>
  <c r="JV30" i="25"/>
  <c r="JW30" i="25"/>
  <c r="JX30" i="25"/>
  <c r="JY30" i="25"/>
  <c r="JZ30" i="25"/>
  <c r="KA30" i="25"/>
  <c r="KB30" i="25"/>
  <c r="KC30" i="25"/>
  <c r="KD30" i="25"/>
  <c r="KE30" i="25"/>
  <c r="KF30" i="25"/>
  <c r="KG30" i="25"/>
  <c r="KH30" i="25"/>
  <c r="KI30" i="25"/>
  <c r="KJ30" i="25"/>
  <c r="KK30" i="25"/>
  <c r="KL30" i="25"/>
  <c r="KM30" i="25"/>
  <c r="KN30" i="25"/>
  <c r="BP31" i="25"/>
  <c r="BQ31" i="25"/>
  <c r="BR31" i="25"/>
  <c r="BS31" i="25"/>
  <c r="BT31" i="25"/>
  <c r="BU31" i="25"/>
  <c r="BV31" i="25"/>
  <c r="BW31" i="25"/>
  <c r="BX31" i="25"/>
  <c r="BY31" i="25"/>
  <c r="BZ31" i="25"/>
  <c r="CA31" i="25"/>
  <c r="CB31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R31" i="25"/>
  <c r="CS31" i="25"/>
  <c r="CT31" i="25"/>
  <c r="CU31" i="25"/>
  <c r="CV31" i="25"/>
  <c r="CW31" i="25"/>
  <c r="CX31" i="25"/>
  <c r="CY31" i="25"/>
  <c r="CZ31" i="25"/>
  <c r="DA31" i="25"/>
  <c r="DB31" i="25"/>
  <c r="DC31" i="25"/>
  <c r="DD31" i="25"/>
  <c r="DE31" i="25"/>
  <c r="DF31" i="25"/>
  <c r="DG31" i="25"/>
  <c r="DH31" i="25"/>
  <c r="DI31" i="25"/>
  <c r="DJ31" i="25"/>
  <c r="DK31" i="25"/>
  <c r="DL31" i="25"/>
  <c r="DM31" i="25"/>
  <c r="DN31" i="25"/>
  <c r="DO31" i="25"/>
  <c r="DP31" i="25"/>
  <c r="DQ31" i="25"/>
  <c r="DR31" i="25"/>
  <c r="DS31" i="25"/>
  <c r="DT31" i="25"/>
  <c r="DU31" i="25"/>
  <c r="DV31" i="25"/>
  <c r="DW31" i="25"/>
  <c r="DX31" i="25"/>
  <c r="DY31" i="25"/>
  <c r="DZ31" i="25"/>
  <c r="EA31" i="25"/>
  <c r="EB31" i="25"/>
  <c r="EC31" i="25"/>
  <c r="ED31" i="25"/>
  <c r="EE31" i="25"/>
  <c r="EF31" i="25"/>
  <c r="EG31" i="25"/>
  <c r="EH31" i="25"/>
  <c r="EI31" i="25"/>
  <c r="EJ31" i="25"/>
  <c r="EK31" i="25"/>
  <c r="EL31" i="25"/>
  <c r="EM31" i="25"/>
  <c r="EN31" i="25"/>
  <c r="EO31" i="25"/>
  <c r="EP31" i="25"/>
  <c r="EQ31" i="25"/>
  <c r="ER31" i="25"/>
  <c r="ES31" i="25"/>
  <c r="ET31" i="25"/>
  <c r="EU31" i="25"/>
  <c r="EV31" i="25"/>
  <c r="EW31" i="25"/>
  <c r="EX31" i="25"/>
  <c r="EY31" i="25"/>
  <c r="EZ31" i="25"/>
  <c r="FA31" i="25"/>
  <c r="FB31" i="25"/>
  <c r="FC31" i="25"/>
  <c r="FD31" i="25"/>
  <c r="FE31" i="25"/>
  <c r="FF31" i="25"/>
  <c r="FG31" i="25"/>
  <c r="FH31" i="25"/>
  <c r="FI31" i="25"/>
  <c r="FJ31" i="25"/>
  <c r="FK31" i="25"/>
  <c r="FL31" i="25"/>
  <c r="FM31" i="25"/>
  <c r="FN31" i="25"/>
  <c r="FO31" i="25"/>
  <c r="FP31" i="25"/>
  <c r="FQ31" i="25"/>
  <c r="FR31" i="25"/>
  <c r="FS31" i="25"/>
  <c r="FT31" i="25"/>
  <c r="FU31" i="25"/>
  <c r="FV31" i="25"/>
  <c r="FW31" i="25"/>
  <c r="FX31" i="25"/>
  <c r="FY31" i="25"/>
  <c r="FZ31" i="25"/>
  <c r="GA31" i="25"/>
  <c r="GB31" i="25"/>
  <c r="GC31" i="25"/>
  <c r="GD31" i="25"/>
  <c r="GE31" i="25"/>
  <c r="GF31" i="25"/>
  <c r="GG31" i="25"/>
  <c r="GH31" i="25"/>
  <c r="GI31" i="25"/>
  <c r="GJ31" i="25"/>
  <c r="GK31" i="25"/>
  <c r="GL31" i="25"/>
  <c r="GM31" i="25"/>
  <c r="GN31" i="25"/>
  <c r="GO31" i="25"/>
  <c r="GP31" i="25"/>
  <c r="GQ31" i="25"/>
  <c r="GR31" i="25"/>
  <c r="GS31" i="25"/>
  <c r="GT31" i="25"/>
  <c r="GU31" i="25"/>
  <c r="GV31" i="25"/>
  <c r="GW31" i="25"/>
  <c r="GX31" i="25"/>
  <c r="GY31" i="25"/>
  <c r="GZ31" i="25"/>
  <c r="HA31" i="25"/>
  <c r="HB31" i="25"/>
  <c r="HC31" i="25"/>
  <c r="HD31" i="25"/>
  <c r="HE31" i="25"/>
  <c r="HF31" i="25"/>
  <c r="HG31" i="25"/>
  <c r="HH31" i="25"/>
  <c r="HI31" i="25"/>
  <c r="HJ31" i="25"/>
  <c r="HK31" i="25"/>
  <c r="HL31" i="25"/>
  <c r="HM31" i="25"/>
  <c r="HN31" i="25"/>
  <c r="HO31" i="25"/>
  <c r="HP31" i="25"/>
  <c r="HQ31" i="25"/>
  <c r="HR31" i="25"/>
  <c r="HS31" i="25"/>
  <c r="HT31" i="25"/>
  <c r="HU31" i="25"/>
  <c r="HV31" i="25"/>
  <c r="HW31" i="25"/>
  <c r="HX31" i="25"/>
  <c r="HY31" i="25"/>
  <c r="HZ31" i="25"/>
  <c r="IA31" i="25"/>
  <c r="IB31" i="25"/>
  <c r="IC31" i="25"/>
  <c r="ID31" i="25"/>
  <c r="IE31" i="25"/>
  <c r="IF31" i="25"/>
  <c r="IG31" i="25"/>
  <c r="IH31" i="25"/>
  <c r="II31" i="25"/>
  <c r="IJ31" i="25"/>
  <c r="IK31" i="25"/>
  <c r="IL31" i="25"/>
  <c r="IM31" i="25"/>
  <c r="IN31" i="25"/>
  <c r="IO31" i="25"/>
  <c r="IP31" i="25"/>
  <c r="IQ31" i="25"/>
  <c r="IR31" i="25"/>
  <c r="IS31" i="25"/>
  <c r="IT31" i="25"/>
  <c r="IU31" i="25"/>
  <c r="IV31" i="25"/>
  <c r="IW31" i="25"/>
  <c r="IX31" i="25"/>
  <c r="IY31" i="25"/>
  <c r="IZ31" i="25"/>
  <c r="JA31" i="25"/>
  <c r="JB31" i="25"/>
  <c r="JC31" i="25"/>
  <c r="JD31" i="25"/>
  <c r="JE31" i="25"/>
  <c r="JF31" i="25"/>
  <c r="JG31" i="25"/>
  <c r="JH31" i="25"/>
  <c r="JI31" i="25"/>
  <c r="JJ31" i="25"/>
  <c r="JK31" i="25"/>
  <c r="JL31" i="25"/>
  <c r="JM31" i="25"/>
  <c r="JN31" i="25"/>
  <c r="JO31" i="25"/>
  <c r="JP31" i="25"/>
  <c r="JQ31" i="25"/>
  <c r="JR31" i="25"/>
  <c r="JS31" i="25"/>
  <c r="JT31" i="25"/>
  <c r="JU31" i="25"/>
  <c r="JV31" i="25"/>
  <c r="JW31" i="25"/>
  <c r="JX31" i="25"/>
  <c r="JY31" i="25"/>
  <c r="JZ31" i="25"/>
  <c r="KA31" i="25"/>
  <c r="KB31" i="25"/>
  <c r="KC31" i="25"/>
  <c r="KD31" i="25"/>
  <c r="KE31" i="25"/>
  <c r="KF31" i="25"/>
  <c r="KG31" i="25"/>
  <c r="KH31" i="25"/>
  <c r="KI31" i="25"/>
  <c r="KJ31" i="25"/>
  <c r="KK31" i="25"/>
  <c r="KL31" i="25"/>
  <c r="KM31" i="25"/>
  <c r="KN31" i="25"/>
  <c r="KN25" i="25"/>
  <c r="KM25" i="25"/>
  <c r="KL25" i="25"/>
  <c r="KK25" i="25"/>
  <c r="KJ25" i="25"/>
  <c r="KI25" i="25"/>
  <c r="KH25" i="25"/>
  <c r="KG25" i="25"/>
  <c r="KF25" i="25"/>
  <c r="KE25" i="25"/>
  <c r="KD25" i="25"/>
  <c r="KC25" i="25"/>
  <c r="KB25" i="25"/>
  <c r="KA25" i="25"/>
  <c r="JZ25" i="25"/>
  <c r="JY25" i="25"/>
  <c r="JX25" i="25"/>
  <c r="JW25" i="25"/>
  <c r="JV25" i="25"/>
  <c r="JU25" i="25"/>
  <c r="JT25" i="25"/>
  <c r="JS25" i="25"/>
  <c r="JR25" i="25"/>
  <c r="JQ25" i="25"/>
  <c r="JP25" i="25"/>
  <c r="JO25" i="25"/>
  <c r="JN25" i="25"/>
  <c r="JM25" i="25"/>
  <c r="JL25" i="25"/>
  <c r="JK25" i="25"/>
  <c r="JJ25" i="25"/>
  <c r="JI25" i="25"/>
  <c r="JH25" i="25"/>
  <c r="JG25" i="25"/>
  <c r="JF25" i="25"/>
  <c r="JE25" i="25"/>
  <c r="JD25" i="25"/>
  <c r="JC25" i="25"/>
  <c r="JB25" i="25"/>
  <c r="JA25" i="25"/>
  <c r="IZ25" i="25"/>
  <c r="IY25" i="25"/>
  <c r="IX25" i="25"/>
  <c r="IW25" i="25"/>
  <c r="IV25" i="25"/>
  <c r="IU25" i="25"/>
  <c r="IT25" i="25"/>
  <c r="IS25" i="25"/>
  <c r="IR25" i="25"/>
  <c r="IQ25" i="25"/>
  <c r="IP25" i="25"/>
  <c r="IO25" i="25"/>
  <c r="IN25" i="25"/>
  <c r="IM25" i="25"/>
  <c r="IL25" i="25"/>
  <c r="IK25" i="25"/>
  <c r="IJ25" i="25"/>
  <c r="II25" i="25"/>
  <c r="IH25" i="25"/>
  <c r="IG25" i="25"/>
  <c r="IF25" i="25"/>
  <c r="IE25" i="25"/>
  <c r="ID25" i="25"/>
  <c r="IC25" i="25"/>
  <c r="IB25" i="25"/>
  <c r="IA25" i="25"/>
  <c r="HZ25" i="25"/>
  <c r="HY25" i="25"/>
  <c r="HX25" i="25"/>
  <c r="HW25" i="25"/>
  <c r="HV25" i="25"/>
  <c r="HU25" i="25"/>
  <c r="HT25" i="25"/>
  <c r="HS25" i="25"/>
  <c r="HR25" i="25"/>
  <c r="HQ25" i="25"/>
  <c r="HP25" i="25"/>
  <c r="HO25" i="25"/>
  <c r="HN25" i="25"/>
  <c r="HM25" i="25"/>
  <c r="HL25" i="25"/>
  <c r="HK25" i="25"/>
  <c r="HJ25" i="25"/>
  <c r="HI25" i="25"/>
  <c r="HH25" i="25"/>
  <c r="HG25" i="25"/>
  <c r="HF25" i="25"/>
  <c r="HE25" i="25"/>
  <c r="HD25" i="25"/>
  <c r="HC25" i="25"/>
  <c r="HB25" i="25"/>
  <c r="HA25" i="25"/>
  <c r="GZ25" i="25"/>
  <c r="GY25" i="25"/>
  <c r="GX25" i="25"/>
  <c r="GW25" i="25"/>
  <c r="GV25" i="25"/>
  <c r="GU25" i="25"/>
  <c r="GT25" i="25"/>
  <c r="GS25" i="25"/>
  <c r="GR25" i="25"/>
  <c r="GQ25" i="25"/>
  <c r="GP25" i="25"/>
  <c r="GO25" i="25"/>
  <c r="GN25" i="25"/>
  <c r="GM25" i="25"/>
  <c r="GL25" i="25"/>
  <c r="GK25" i="25"/>
  <c r="GJ25" i="25"/>
  <c r="GI25" i="25"/>
  <c r="GH25" i="25"/>
  <c r="GG25" i="25"/>
  <c r="GF25" i="25"/>
  <c r="GE25" i="25"/>
  <c r="GD25" i="25"/>
  <c r="GC25" i="25"/>
  <c r="GB25" i="25"/>
  <c r="GA25" i="25"/>
  <c r="FZ25" i="25"/>
  <c r="FY25" i="25"/>
  <c r="FX25" i="25"/>
  <c r="FW25" i="25"/>
  <c r="FV25" i="25"/>
  <c r="FU25" i="25"/>
  <c r="FT25" i="25"/>
  <c r="FS25" i="25"/>
  <c r="FR25" i="25"/>
  <c r="FQ25" i="25"/>
  <c r="FP25" i="25"/>
  <c r="FO25" i="25"/>
  <c r="FN25" i="25"/>
  <c r="FM25" i="25"/>
  <c r="FL25" i="25"/>
  <c r="FK25" i="25"/>
  <c r="FJ25" i="25"/>
  <c r="FI25" i="25"/>
  <c r="FH25" i="25"/>
  <c r="FG25" i="25"/>
  <c r="FF25" i="25"/>
  <c r="FE25" i="25"/>
  <c r="FD25" i="25"/>
  <c r="FC25" i="25"/>
  <c r="FB25" i="25"/>
  <c r="FA25" i="25"/>
  <c r="EZ25" i="25"/>
  <c r="EY25" i="25"/>
  <c r="EX25" i="25"/>
  <c r="EW25" i="25"/>
  <c r="EV25" i="25"/>
  <c r="EU25" i="25"/>
  <c r="ET25" i="25"/>
  <c r="ES25" i="25"/>
  <c r="ER25" i="25"/>
  <c r="EQ25" i="25"/>
  <c r="EP25" i="25"/>
  <c r="EO25" i="25"/>
  <c r="EN25" i="25"/>
  <c r="EM25" i="25"/>
  <c r="EL25" i="25"/>
  <c r="EK25" i="25"/>
  <c r="EJ25" i="25"/>
  <c r="EI25" i="25"/>
  <c r="EH25" i="25"/>
  <c r="EG25" i="25"/>
  <c r="EF25" i="25"/>
  <c r="EE25" i="25"/>
  <c r="ED25" i="25"/>
  <c r="EC25" i="25"/>
  <c r="EB25" i="25"/>
  <c r="EA25" i="25"/>
  <c r="DZ25" i="25"/>
  <c r="DY25" i="25"/>
  <c r="DX25" i="25"/>
  <c r="DW25" i="25"/>
  <c r="DV25" i="25"/>
  <c r="DU25" i="25"/>
  <c r="DT25" i="25"/>
  <c r="DS25" i="25"/>
  <c r="DR25" i="25"/>
  <c r="DQ25" i="25"/>
  <c r="DP25" i="25"/>
  <c r="DO25" i="25"/>
  <c r="DN25" i="25"/>
  <c r="DM25" i="25"/>
  <c r="DL25" i="25"/>
  <c r="DK25" i="25"/>
  <c r="DJ25" i="25"/>
  <c r="DI25" i="25"/>
  <c r="DH25" i="25"/>
  <c r="DG25" i="25"/>
  <c r="DF25" i="25"/>
  <c r="DE25" i="25"/>
  <c r="DD25" i="25"/>
  <c r="DC25" i="25"/>
  <c r="DB25" i="25"/>
  <c r="DA25" i="25"/>
  <c r="CZ25" i="25"/>
  <c r="CY25" i="25"/>
  <c r="CX25" i="25"/>
  <c r="CW25" i="25"/>
  <c r="CV25" i="25"/>
  <c r="CU25" i="25"/>
  <c r="CT25" i="25"/>
  <c r="CS25" i="25"/>
  <c r="CR25" i="25"/>
  <c r="CQ25" i="25"/>
  <c r="CP25" i="25"/>
  <c r="CO25" i="25"/>
  <c r="CN25" i="25"/>
  <c r="CM25" i="25"/>
  <c r="CL25" i="25"/>
  <c r="CK25" i="25"/>
  <c r="CJ25" i="25"/>
  <c r="CI25" i="25"/>
  <c r="CH25" i="25"/>
  <c r="CG25" i="25"/>
  <c r="CF25" i="25"/>
  <c r="CE25" i="25"/>
  <c r="CD25" i="25"/>
  <c r="CC25" i="25"/>
  <c r="CB25" i="25"/>
  <c r="CA25" i="25"/>
  <c r="BZ25" i="25"/>
  <c r="BY25" i="25"/>
  <c r="BX25" i="25"/>
  <c r="BW25" i="25"/>
  <c r="BV25" i="25"/>
  <c r="BU25" i="25"/>
  <c r="BT25" i="25"/>
  <c r="BS25" i="25"/>
  <c r="BR25" i="25"/>
  <c r="BQ25" i="25"/>
  <c r="BP26" i="24"/>
  <c r="BQ26" i="24"/>
  <c r="BR26" i="24"/>
  <c r="BS26" i="24"/>
  <c r="BT26" i="24"/>
  <c r="BU26" i="24"/>
  <c r="BV26" i="24"/>
  <c r="BW26" i="24"/>
  <c r="BX26" i="24"/>
  <c r="BY26" i="24"/>
  <c r="BZ26" i="24"/>
  <c r="CA26" i="24"/>
  <c r="CB26" i="24"/>
  <c r="CC26" i="24"/>
  <c r="CD26" i="24"/>
  <c r="CE26" i="24"/>
  <c r="CF26" i="24"/>
  <c r="CG26" i="24"/>
  <c r="CH26" i="24"/>
  <c r="CI26" i="24"/>
  <c r="CJ26" i="24"/>
  <c r="CK26" i="24"/>
  <c r="CL26" i="24"/>
  <c r="CM26" i="24"/>
  <c r="CN26" i="24"/>
  <c r="CO26" i="24"/>
  <c r="CP26" i="24"/>
  <c r="CQ26" i="24"/>
  <c r="CR26" i="24"/>
  <c r="CS26" i="24"/>
  <c r="CT26" i="24"/>
  <c r="CU26" i="24"/>
  <c r="CV26" i="24"/>
  <c r="CW26" i="24"/>
  <c r="CX26" i="24"/>
  <c r="CY26" i="24"/>
  <c r="CZ26" i="24"/>
  <c r="DA26" i="24"/>
  <c r="DB26" i="24"/>
  <c r="DC26" i="24"/>
  <c r="DD26" i="24"/>
  <c r="DE26" i="24"/>
  <c r="DF26" i="24"/>
  <c r="DG26" i="24"/>
  <c r="DH26" i="24"/>
  <c r="DI26" i="24"/>
  <c r="DJ26" i="24"/>
  <c r="DK26" i="24"/>
  <c r="DL26" i="24"/>
  <c r="DM26" i="24"/>
  <c r="DN26" i="24"/>
  <c r="DO26" i="24"/>
  <c r="DP26" i="24"/>
  <c r="DQ26" i="24"/>
  <c r="DR26" i="24"/>
  <c r="DS26" i="24"/>
  <c r="DT26" i="24"/>
  <c r="DU26" i="24"/>
  <c r="DV26" i="24"/>
  <c r="DW26" i="24"/>
  <c r="DX26" i="24"/>
  <c r="DY26" i="24"/>
  <c r="DZ26" i="24"/>
  <c r="EA26" i="24"/>
  <c r="EB26" i="24"/>
  <c r="EC26" i="24"/>
  <c r="ED26" i="24"/>
  <c r="EE26" i="24"/>
  <c r="EF26" i="24"/>
  <c r="EG26" i="24"/>
  <c r="EH26" i="24"/>
  <c r="EI26" i="24"/>
  <c r="EJ26" i="24"/>
  <c r="EK26" i="24"/>
  <c r="EL26" i="24"/>
  <c r="EM26" i="24"/>
  <c r="EN26" i="24"/>
  <c r="EO26" i="24"/>
  <c r="EP26" i="24"/>
  <c r="EQ26" i="24"/>
  <c r="ER26" i="24"/>
  <c r="ES26" i="24"/>
  <c r="ET26" i="24"/>
  <c r="EU26" i="24"/>
  <c r="EV26" i="24"/>
  <c r="EW26" i="24"/>
  <c r="EX26" i="24"/>
  <c r="EY26" i="24"/>
  <c r="EZ26" i="24"/>
  <c r="FA26" i="24"/>
  <c r="FB26" i="24"/>
  <c r="FC26" i="24"/>
  <c r="FD26" i="24"/>
  <c r="FE26" i="24"/>
  <c r="FF26" i="24"/>
  <c r="FG26" i="24"/>
  <c r="FH26" i="24"/>
  <c r="FI26" i="24"/>
  <c r="FJ26" i="24"/>
  <c r="FK26" i="24"/>
  <c r="FL26" i="24"/>
  <c r="FM26" i="24"/>
  <c r="FN26" i="24"/>
  <c r="FO26" i="24"/>
  <c r="FP26" i="24"/>
  <c r="FQ26" i="24"/>
  <c r="FR26" i="24"/>
  <c r="FS26" i="24"/>
  <c r="FT26" i="24"/>
  <c r="FU26" i="24"/>
  <c r="FV26" i="24"/>
  <c r="FW26" i="24"/>
  <c r="FX26" i="24"/>
  <c r="FY26" i="24"/>
  <c r="FZ26" i="24"/>
  <c r="GA26" i="24"/>
  <c r="GB26" i="24"/>
  <c r="GC26" i="24"/>
  <c r="GD26" i="24"/>
  <c r="GE26" i="24"/>
  <c r="GF26" i="24"/>
  <c r="GG26" i="24"/>
  <c r="GH26" i="24"/>
  <c r="GI26" i="24"/>
  <c r="GJ26" i="24"/>
  <c r="GK26" i="24"/>
  <c r="GL26" i="24"/>
  <c r="GM26" i="24"/>
  <c r="GN26" i="24"/>
  <c r="GO26" i="24"/>
  <c r="GP26" i="24"/>
  <c r="GQ26" i="24"/>
  <c r="GR26" i="24"/>
  <c r="GS26" i="24"/>
  <c r="GT26" i="24"/>
  <c r="GU26" i="24"/>
  <c r="GV26" i="24"/>
  <c r="GW26" i="24"/>
  <c r="GX26" i="24"/>
  <c r="GY26" i="24"/>
  <c r="GZ26" i="24"/>
  <c r="HA26" i="24"/>
  <c r="HB26" i="24"/>
  <c r="HC26" i="24"/>
  <c r="HD26" i="24"/>
  <c r="HE26" i="24"/>
  <c r="HF26" i="24"/>
  <c r="HG26" i="24"/>
  <c r="HH26" i="24"/>
  <c r="HI26" i="24"/>
  <c r="HJ26" i="24"/>
  <c r="HK26" i="24"/>
  <c r="HL26" i="24"/>
  <c r="HM26" i="24"/>
  <c r="HN26" i="24"/>
  <c r="HO26" i="24"/>
  <c r="HP26" i="24"/>
  <c r="HQ26" i="24"/>
  <c r="HR26" i="24"/>
  <c r="HS26" i="24"/>
  <c r="HT26" i="24"/>
  <c r="HU26" i="24"/>
  <c r="HV26" i="24"/>
  <c r="HW26" i="24"/>
  <c r="HX26" i="24"/>
  <c r="HY26" i="24"/>
  <c r="HZ26" i="24"/>
  <c r="IA26" i="24"/>
  <c r="IB26" i="24"/>
  <c r="IC26" i="24"/>
  <c r="ID26" i="24"/>
  <c r="IE26" i="24"/>
  <c r="IF26" i="24"/>
  <c r="IG26" i="24"/>
  <c r="IH26" i="24"/>
  <c r="II26" i="24"/>
  <c r="IJ26" i="24"/>
  <c r="IK26" i="24"/>
  <c r="IL26" i="24"/>
  <c r="IM26" i="24"/>
  <c r="IN26" i="24"/>
  <c r="IO26" i="24"/>
  <c r="IP26" i="24"/>
  <c r="IQ26" i="24"/>
  <c r="IR26" i="24"/>
  <c r="IS26" i="24"/>
  <c r="IT26" i="24"/>
  <c r="IU26" i="24"/>
  <c r="IV26" i="24"/>
  <c r="IW26" i="24"/>
  <c r="IX26" i="24"/>
  <c r="IY26" i="24"/>
  <c r="IZ26" i="24"/>
  <c r="JA26" i="24"/>
  <c r="JB26" i="24"/>
  <c r="JC26" i="24"/>
  <c r="JD26" i="24"/>
  <c r="JE26" i="24"/>
  <c r="JF26" i="24"/>
  <c r="JG26" i="24"/>
  <c r="JH26" i="24"/>
  <c r="JI26" i="24"/>
  <c r="JJ26" i="24"/>
  <c r="JK26" i="24"/>
  <c r="JL26" i="24"/>
  <c r="JM26" i="24"/>
  <c r="JN26" i="24"/>
  <c r="JO26" i="24"/>
  <c r="JP26" i="24"/>
  <c r="JQ26" i="24"/>
  <c r="JR26" i="24"/>
  <c r="JS26" i="24"/>
  <c r="JT26" i="24"/>
  <c r="JU26" i="24"/>
  <c r="JV26" i="24"/>
  <c r="JW26" i="24"/>
  <c r="JX26" i="24"/>
  <c r="JY26" i="24"/>
  <c r="JZ26" i="24"/>
  <c r="KA26" i="24"/>
  <c r="KB26" i="24"/>
  <c r="KC26" i="24"/>
  <c r="KD26" i="24"/>
  <c r="KE26" i="24"/>
  <c r="KF26" i="24"/>
  <c r="KG26" i="24"/>
  <c r="KH26" i="24"/>
  <c r="KI26" i="24"/>
  <c r="KJ26" i="24"/>
  <c r="KK26" i="24"/>
  <c r="KL26" i="24"/>
  <c r="KM26" i="24"/>
  <c r="KN26" i="24"/>
  <c r="BP27" i="24"/>
  <c r="BQ27" i="24"/>
  <c r="BR27" i="24"/>
  <c r="BS27" i="24"/>
  <c r="BT27" i="24"/>
  <c r="BU27" i="24"/>
  <c r="BV27" i="24"/>
  <c r="BW27" i="24"/>
  <c r="BX27" i="24"/>
  <c r="BY27" i="24"/>
  <c r="BZ27" i="24"/>
  <c r="CA27" i="24"/>
  <c r="CB27" i="24"/>
  <c r="CC27" i="24"/>
  <c r="CD27" i="24"/>
  <c r="CE27" i="24"/>
  <c r="CF27" i="24"/>
  <c r="CG27" i="24"/>
  <c r="CH27" i="24"/>
  <c r="CI27" i="24"/>
  <c r="CJ27" i="24"/>
  <c r="CK27" i="24"/>
  <c r="CL27" i="24"/>
  <c r="CM27" i="24"/>
  <c r="CN27" i="24"/>
  <c r="CO27" i="24"/>
  <c r="CP27" i="24"/>
  <c r="CQ27" i="24"/>
  <c r="CR27" i="24"/>
  <c r="CS27" i="24"/>
  <c r="CT27" i="24"/>
  <c r="CU27" i="24"/>
  <c r="CV27" i="24"/>
  <c r="CW27" i="24"/>
  <c r="CX27" i="24"/>
  <c r="CY27" i="24"/>
  <c r="CZ27" i="24"/>
  <c r="DA27" i="24"/>
  <c r="DB27" i="24"/>
  <c r="DC27" i="24"/>
  <c r="DD27" i="24"/>
  <c r="DE27" i="24"/>
  <c r="DF27" i="24"/>
  <c r="DG27" i="24"/>
  <c r="DH27" i="24"/>
  <c r="DI27" i="24"/>
  <c r="DJ27" i="24"/>
  <c r="DK27" i="24"/>
  <c r="DL27" i="24"/>
  <c r="DM27" i="24"/>
  <c r="DN27" i="24"/>
  <c r="DO27" i="24"/>
  <c r="DP27" i="24"/>
  <c r="DQ27" i="24"/>
  <c r="DR27" i="24"/>
  <c r="DS27" i="24"/>
  <c r="DT27" i="24"/>
  <c r="DU27" i="24"/>
  <c r="DV27" i="24"/>
  <c r="DW27" i="24"/>
  <c r="DX27" i="24"/>
  <c r="DY27" i="24"/>
  <c r="DZ27" i="24"/>
  <c r="EA27" i="24"/>
  <c r="EB27" i="24"/>
  <c r="EC27" i="24"/>
  <c r="ED27" i="24"/>
  <c r="EE27" i="24"/>
  <c r="EF27" i="24"/>
  <c r="EG27" i="24"/>
  <c r="EH27" i="24"/>
  <c r="EI27" i="24"/>
  <c r="EJ27" i="24"/>
  <c r="EK27" i="24"/>
  <c r="EL27" i="24"/>
  <c r="EM27" i="24"/>
  <c r="EN27" i="24"/>
  <c r="EO27" i="24"/>
  <c r="EP27" i="24"/>
  <c r="EQ27" i="24"/>
  <c r="ER27" i="24"/>
  <c r="ES27" i="24"/>
  <c r="ET27" i="24"/>
  <c r="EU27" i="24"/>
  <c r="EV27" i="24"/>
  <c r="EW27" i="24"/>
  <c r="EX27" i="24"/>
  <c r="EY27" i="24"/>
  <c r="EZ27" i="24"/>
  <c r="FA27" i="24"/>
  <c r="FB27" i="24"/>
  <c r="FC27" i="24"/>
  <c r="FD27" i="24"/>
  <c r="FE27" i="24"/>
  <c r="FF27" i="24"/>
  <c r="FG27" i="24"/>
  <c r="FH27" i="24"/>
  <c r="FI27" i="24"/>
  <c r="FJ27" i="24"/>
  <c r="FK27" i="24"/>
  <c r="FL27" i="24"/>
  <c r="FM27" i="24"/>
  <c r="FN27" i="24"/>
  <c r="FO27" i="24"/>
  <c r="FP27" i="24"/>
  <c r="FQ27" i="24"/>
  <c r="FR27" i="24"/>
  <c r="FS27" i="24"/>
  <c r="FT27" i="24"/>
  <c r="FU27" i="24"/>
  <c r="FV27" i="24"/>
  <c r="FW27" i="24"/>
  <c r="FX27" i="24"/>
  <c r="FY27" i="24"/>
  <c r="FZ27" i="24"/>
  <c r="GA27" i="24"/>
  <c r="GB27" i="24"/>
  <c r="GC27" i="24"/>
  <c r="GD27" i="24"/>
  <c r="GE27" i="24"/>
  <c r="GF27" i="24"/>
  <c r="GG27" i="24"/>
  <c r="GH27" i="24"/>
  <c r="GI27" i="24"/>
  <c r="GJ27" i="24"/>
  <c r="GK27" i="24"/>
  <c r="GL27" i="24"/>
  <c r="GM27" i="24"/>
  <c r="GN27" i="24"/>
  <c r="GO27" i="24"/>
  <c r="GP27" i="24"/>
  <c r="GQ27" i="24"/>
  <c r="GR27" i="24"/>
  <c r="GS27" i="24"/>
  <c r="GT27" i="24"/>
  <c r="GU27" i="24"/>
  <c r="GV27" i="24"/>
  <c r="GW27" i="24"/>
  <c r="GX27" i="24"/>
  <c r="GY27" i="24"/>
  <c r="GZ27" i="24"/>
  <c r="HA27" i="24"/>
  <c r="HB27" i="24"/>
  <c r="HC27" i="24"/>
  <c r="HD27" i="24"/>
  <c r="HE27" i="24"/>
  <c r="HF27" i="24"/>
  <c r="HG27" i="24"/>
  <c r="HH27" i="24"/>
  <c r="HI27" i="24"/>
  <c r="HJ27" i="24"/>
  <c r="HK27" i="24"/>
  <c r="HL27" i="24"/>
  <c r="HM27" i="24"/>
  <c r="HN27" i="24"/>
  <c r="HO27" i="24"/>
  <c r="HP27" i="24"/>
  <c r="HQ27" i="24"/>
  <c r="HR27" i="24"/>
  <c r="HS27" i="24"/>
  <c r="HT27" i="24"/>
  <c r="HU27" i="24"/>
  <c r="HV27" i="24"/>
  <c r="HW27" i="24"/>
  <c r="HX27" i="24"/>
  <c r="HY27" i="24"/>
  <c r="HZ27" i="24"/>
  <c r="IA27" i="24"/>
  <c r="IB27" i="24"/>
  <c r="IC27" i="24"/>
  <c r="ID27" i="24"/>
  <c r="IE27" i="24"/>
  <c r="IF27" i="24"/>
  <c r="IG27" i="24"/>
  <c r="IH27" i="24"/>
  <c r="II27" i="24"/>
  <c r="IJ27" i="24"/>
  <c r="IK27" i="24"/>
  <c r="IL27" i="24"/>
  <c r="IM27" i="24"/>
  <c r="IN27" i="24"/>
  <c r="IO27" i="24"/>
  <c r="IP27" i="24"/>
  <c r="IQ27" i="24"/>
  <c r="IR27" i="24"/>
  <c r="IS27" i="24"/>
  <c r="IT27" i="24"/>
  <c r="IU27" i="24"/>
  <c r="IV27" i="24"/>
  <c r="IW27" i="24"/>
  <c r="IX27" i="24"/>
  <c r="IY27" i="24"/>
  <c r="IZ27" i="24"/>
  <c r="JA27" i="24"/>
  <c r="JB27" i="24"/>
  <c r="JC27" i="24"/>
  <c r="JD27" i="24"/>
  <c r="JE27" i="24"/>
  <c r="JF27" i="24"/>
  <c r="JG27" i="24"/>
  <c r="JH27" i="24"/>
  <c r="JI27" i="24"/>
  <c r="JJ27" i="24"/>
  <c r="JK27" i="24"/>
  <c r="JL27" i="24"/>
  <c r="JM27" i="24"/>
  <c r="JN27" i="24"/>
  <c r="JO27" i="24"/>
  <c r="JP27" i="24"/>
  <c r="JQ27" i="24"/>
  <c r="JR27" i="24"/>
  <c r="JS27" i="24"/>
  <c r="JT27" i="24"/>
  <c r="JU27" i="24"/>
  <c r="JV27" i="24"/>
  <c r="JW27" i="24"/>
  <c r="JX27" i="24"/>
  <c r="JY27" i="24"/>
  <c r="JZ27" i="24"/>
  <c r="KA27" i="24"/>
  <c r="KB27" i="24"/>
  <c r="KC27" i="24"/>
  <c r="KD27" i="24"/>
  <c r="KE27" i="24"/>
  <c r="KF27" i="24"/>
  <c r="KG27" i="24"/>
  <c r="KH27" i="24"/>
  <c r="KI27" i="24"/>
  <c r="KJ27" i="24"/>
  <c r="KK27" i="24"/>
  <c r="KL27" i="24"/>
  <c r="KM27" i="24"/>
  <c r="KN27" i="24"/>
  <c r="BP28" i="24"/>
  <c r="BQ28" i="24"/>
  <c r="BR28" i="24"/>
  <c r="BS28" i="24"/>
  <c r="BT28" i="24"/>
  <c r="BU28" i="24"/>
  <c r="BV28" i="24"/>
  <c r="BW28" i="24"/>
  <c r="BX28" i="24"/>
  <c r="BY28" i="24"/>
  <c r="BZ28" i="24"/>
  <c r="CA28" i="24"/>
  <c r="CB28" i="24"/>
  <c r="CC28" i="24"/>
  <c r="CD28" i="24"/>
  <c r="CE28" i="24"/>
  <c r="CF28" i="24"/>
  <c r="CG28" i="24"/>
  <c r="CH28" i="24"/>
  <c r="CI28" i="24"/>
  <c r="CJ28" i="24"/>
  <c r="CK28" i="24"/>
  <c r="CL28" i="24"/>
  <c r="CM28" i="24"/>
  <c r="CN28" i="24"/>
  <c r="CO28" i="24"/>
  <c r="CP28" i="24"/>
  <c r="CQ28" i="24"/>
  <c r="CR28" i="24"/>
  <c r="CS28" i="24"/>
  <c r="CT28" i="24"/>
  <c r="CU28" i="24"/>
  <c r="CV28" i="24"/>
  <c r="CW28" i="24"/>
  <c r="CX28" i="24"/>
  <c r="CY28" i="24"/>
  <c r="CZ28" i="24"/>
  <c r="DA28" i="24"/>
  <c r="DB28" i="24"/>
  <c r="DC28" i="24"/>
  <c r="DD28" i="24"/>
  <c r="DE28" i="24"/>
  <c r="DF28" i="24"/>
  <c r="DG28" i="24"/>
  <c r="DH28" i="24"/>
  <c r="DI28" i="24"/>
  <c r="DJ28" i="24"/>
  <c r="DK28" i="24"/>
  <c r="DL28" i="24"/>
  <c r="DM28" i="24"/>
  <c r="DN28" i="24"/>
  <c r="DO28" i="24"/>
  <c r="DP28" i="24"/>
  <c r="DQ28" i="24"/>
  <c r="DR28" i="24"/>
  <c r="DS28" i="24"/>
  <c r="DT28" i="24"/>
  <c r="DU28" i="24"/>
  <c r="DV28" i="24"/>
  <c r="DW28" i="24"/>
  <c r="DX28" i="24"/>
  <c r="DY28" i="24"/>
  <c r="DZ28" i="24"/>
  <c r="EA28" i="24"/>
  <c r="EB28" i="24"/>
  <c r="EC28" i="24"/>
  <c r="ED28" i="24"/>
  <c r="EE28" i="24"/>
  <c r="EF28" i="24"/>
  <c r="EG28" i="24"/>
  <c r="EH28" i="24"/>
  <c r="EI28" i="24"/>
  <c r="EJ28" i="24"/>
  <c r="EK28" i="24"/>
  <c r="EL28" i="24"/>
  <c r="EM28" i="24"/>
  <c r="EN28" i="24"/>
  <c r="EO28" i="24"/>
  <c r="EP28" i="24"/>
  <c r="EQ28" i="24"/>
  <c r="ER28" i="24"/>
  <c r="ES28" i="24"/>
  <c r="ET28" i="24"/>
  <c r="EU28" i="24"/>
  <c r="EV28" i="24"/>
  <c r="EW28" i="24"/>
  <c r="EX28" i="24"/>
  <c r="EY28" i="24"/>
  <c r="EZ28" i="24"/>
  <c r="FA28" i="24"/>
  <c r="FB28" i="24"/>
  <c r="FC28" i="24"/>
  <c r="FD28" i="24"/>
  <c r="FE28" i="24"/>
  <c r="FF28" i="24"/>
  <c r="FG28" i="24"/>
  <c r="FH28" i="24"/>
  <c r="FI28" i="24"/>
  <c r="FJ28" i="24"/>
  <c r="FK28" i="24"/>
  <c r="FL28" i="24"/>
  <c r="FM28" i="24"/>
  <c r="FN28" i="24"/>
  <c r="FO28" i="24"/>
  <c r="FP28" i="24"/>
  <c r="FQ28" i="24"/>
  <c r="FR28" i="24"/>
  <c r="FS28" i="24"/>
  <c r="FT28" i="24"/>
  <c r="FU28" i="24"/>
  <c r="FV28" i="24"/>
  <c r="FW28" i="24"/>
  <c r="FX28" i="24"/>
  <c r="FY28" i="24"/>
  <c r="FZ28" i="24"/>
  <c r="GA28" i="24"/>
  <c r="GB28" i="24"/>
  <c r="GC28" i="24"/>
  <c r="GD28" i="24"/>
  <c r="GE28" i="24"/>
  <c r="GF28" i="24"/>
  <c r="GG28" i="24"/>
  <c r="GH28" i="24"/>
  <c r="GI28" i="24"/>
  <c r="GJ28" i="24"/>
  <c r="GK28" i="24"/>
  <c r="GL28" i="24"/>
  <c r="GM28" i="24"/>
  <c r="GN28" i="24"/>
  <c r="GO28" i="24"/>
  <c r="GP28" i="24"/>
  <c r="GQ28" i="24"/>
  <c r="GR28" i="24"/>
  <c r="GS28" i="24"/>
  <c r="GT28" i="24"/>
  <c r="GU28" i="24"/>
  <c r="GV28" i="24"/>
  <c r="GW28" i="24"/>
  <c r="GX28" i="24"/>
  <c r="GY28" i="24"/>
  <c r="GZ28" i="24"/>
  <c r="HA28" i="24"/>
  <c r="HB28" i="24"/>
  <c r="HC28" i="24"/>
  <c r="HD28" i="24"/>
  <c r="HE28" i="24"/>
  <c r="HF28" i="24"/>
  <c r="HG28" i="24"/>
  <c r="HH28" i="24"/>
  <c r="HI28" i="24"/>
  <c r="HJ28" i="24"/>
  <c r="HK28" i="24"/>
  <c r="HL28" i="24"/>
  <c r="HM28" i="24"/>
  <c r="HN28" i="24"/>
  <c r="HO28" i="24"/>
  <c r="HP28" i="24"/>
  <c r="HQ28" i="24"/>
  <c r="HR28" i="24"/>
  <c r="HS28" i="24"/>
  <c r="HT28" i="24"/>
  <c r="HU28" i="24"/>
  <c r="HV28" i="24"/>
  <c r="HW28" i="24"/>
  <c r="HX28" i="24"/>
  <c r="HY28" i="24"/>
  <c r="HZ28" i="24"/>
  <c r="IA28" i="24"/>
  <c r="IB28" i="24"/>
  <c r="IC28" i="24"/>
  <c r="ID28" i="24"/>
  <c r="IE28" i="24"/>
  <c r="IF28" i="24"/>
  <c r="IG28" i="24"/>
  <c r="IH28" i="24"/>
  <c r="II28" i="24"/>
  <c r="IJ28" i="24"/>
  <c r="IK28" i="24"/>
  <c r="IL28" i="24"/>
  <c r="IM28" i="24"/>
  <c r="IN28" i="24"/>
  <c r="IO28" i="24"/>
  <c r="IP28" i="24"/>
  <c r="IQ28" i="24"/>
  <c r="IR28" i="24"/>
  <c r="IS28" i="24"/>
  <c r="IT28" i="24"/>
  <c r="IU28" i="24"/>
  <c r="IV28" i="24"/>
  <c r="IW28" i="24"/>
  <c r="IX28" i="24"/>
  <c r="IY28" i="24"/>
  <c r="IZ28" i="24"/>
  <c r="JA28" i="24"/>
  <c r="JB28" i="24"/>
  <c r="JC28" i="24"/>
  <c r="JD28" i="24"/>
  <c r="JE28" i="24"/>
  <c r="JF28" i="24"/>
  <c r="JG28" i="24"/>
  <c r="JH28" i="24"/>
  <c r="JI28" i="24"/>
  <c r="JJ28" i="24"/>
  <c r="JK28" i="24"/>
  <c r="JL28" i="24"/>
  <c r="JM28" i="24"/>
  <c r="JN28" i="24"/>
  <c r="JO28" i="24"/>
  <c r="JP28" i="24"/>
  <c r="JQ28" i="24"/>
  <c r="JR28" i="24"/>
  <c r="JS28" i="24"/>
  <c r="JT28" i="24"/>
  <c r="JU28" i="24"/>
  <c r="JV28" i="24"/>
  <c r="JW28" i="24"/>
  <c r="JX28" i="24"/>
  <c r="JY28" i="24"/>
  <c r="JZ28" i="24"/>
  <c r="KA28" i="24"/>
  <c r="KB28" i="24"/>
  <c r="KC28" i="24"/>
  <c r="KD28" i="24"/>
  <c r="KE28" i="24"/>
  <c r="KF28" i="24"/>
  <c r="KG28" i="24"/>
  <c r="KH28" i="24"/>
  <c r="KI28" i="24"/>
  <c r="KJ28" i="24"/>
  <c r="KK28" i="24"/>
  <c r="KL28" i="24"/>
  <c r="KM28" i="24"/>
  <c r="KN28" i="24"/>
  <c r="BP29" i="24"/>
  <c r="BQ29" i="24"/>
  <c r="BR29" i="24"/>
  <c r="BS29" i="24"/>
  <c r="BT29" i="24"/>
  <c r="BU29" i="24"/>
  <c r="BV29" i="24"/>
  <c r="BW29" i="24"/>
  <c r="BX29" i="24"/>
  <c r="BY29" i="24"/>
  <c r="BZ29" i="24"/>
  <c r="CA29" i="24"/>
  <c r="CB29" i="24"/>
  <c r="CC29" i="24"/>
  <c r="CD29" i="24"/>
  <c r="CE29" i="24"/>
  <c r="CF29" i="24"/>
  <c r="CG29" i="24"/>
  <c r="CH29" i="24"/>
  <c r="CI29" i="24"/>
  <c r="CJ29" i="24"/>
  <c r="CK29" i="24"/>
  <c r="CL29" i="24"/>
  <c r="CM29" i="24"/>
  <c r="CN29" i="24"/>
  <c r="CO29" i="24"/>
  <c r="CP29" i="24"/>
  <c r="CQ29" i="24"/>
  <c r="CR29" i="24"/>
  <c r="CS29" i="24"/>
  <c r="CT29" i="24"/>
  <c r="CU29" i="24"/>
  <c r="CV29" i="24"/>
  <c r="CW29" i="24"/>
  <c r="CX29" i="24"/>
  <c r="CY29" i="24"/>
  <c r="CZ29" i="24"/>
  <c r="DA29" i="24"/>
  <c r="DB29" i="24"/>
  <c r="DC29" i="24"/>
  <c r="DD29" i="24"/>
  <c r="DE29" i="24"/>
  <c r="DF29" i="24"/>
  <c r="DG29" i="24"/>
  <c r="DH29" i="24"/>
  <c r="DI29" i="24"/>
  <c r="DJ29" i="24"/>
  <c r="DK29" i="24"/>
  <c r="DL29" i="24"/>
  <c r="DM29" i="24"/>
  <c r="DN29" i="24"/>
  <c r="DO29" i="24"/>
  <c r="DP29" i="24"/>
  <c r="DQ29" i="24"/>
  <c r="DR29" i="24"/>
  <c r="DS29" i="24"/>
  <c r="DT29" i="24"/>
  <c r="DU29" i="24"/>
  <c r="DV29" i="24"/>
  <c r="DW29" i="24"/>
  <c r="DX29" i="24"/>
  <c r="DY29" i="24"/>
  <c r="DZ29" i="24"/>
  <c r="EA29" i="24"/>
  <c r="EB29" i="24"/>
  <c r="EC29" i="24"/>
  <c r="ED29" i="24"/>
  <c r="EE29" i="24"/>
  <c r="EF29" i="24"/>
  <c r="EG29" i="24"/>
  <c r="EH29" i="24"/>
  <c r="EI29" i="24"/>
  <c r="EJ29" i="24"/>
  <c r="EK29" i="24"/>
  <c r="EL29" i="24"/>
  <c r="EM29" i="24"/>
  <c r="EN29" i="24"/>
  <c r="EO29" i="24"/>
  <c r="EP29" i="24"/>
  <c r="EQ29" i="24"/>
  <c r="ER29" i="24"/>
  <c r="ES29" i="24"/>
  <c r="ET29" i="24"/>
  <c r="EU29" i="24"/>
  <c r="EV29" i="24"/>
  <c r="EW29" i="24"/>
  <c r="EX29" i="24"/>
  <c r="EY29" i="24"/>
  <c r="EZ29" i="24"/>
  <c r="FA29" i="24"/>
  <c r="FB29" i="24"/>
  <c r="FC29" i="24"/>
  <c r="FD29" i="24"/>
  <c r="FE29" i="24"/>
  <c r="FF29" i="24"/>
  <c r="FG29" i="24"/>
  <c r="FH29" i="24"/>
  <c r="FI29" i="24"/>
  <c r="FJ29" i="24"/>
  <c r="FK29" i="24"/>
  <c r="FL29" i="24"/>
  <c r="FM29" i="24"/>
  <c r="FN29" i="24"/>
  <c r="FO29" i="24"/>
  <c r="FP29" i="24"/>
  <c r="FQ29" i="24"/>
  <c r="FR29" i="24"/>
  <c r="FS29" i="24"/>
  <c r="FT29" i="24"/>
  <c r="FU29" i="24"/>
  <c r="FV29" i="24"/>
  <c r="FW29" i="24"/>
  <c r="FX29" i="24"/>
  <c r="FY29" i="24"/>
  <c r="FZ29" i="24"/>
  <c r="GA29" i="24"/>
  <c r="GB29" i="24"/>
  <c r="GC29" i="24"/>
  <c r="GD29" i="24"/>
  <c r="GE29" i="24"/>
  <c r="GF29" i="24"/>
  <c r="GG29" i="24"/>
  <c r="GH29" i="24"/>
  <c r="GI29" i="24"/>
  <c r="GJ29" i="24"/>
  <c r="GK29" i="24"/>
  <c r="GL29" i="24"/>
  <c r="GM29" i="24"/>
  <c r="GN29" i="24"/>
  <c r="GO29" i="24"/>
  <c r="GP29" i="24"/>
  <c r="GQ29" i="24"/>
  <c r="GR29" i="24"/>
  <c r="GS29" i="24"/>
  <c r="GT29" i="24"/>
  <c r="GU29" i="24"/>
  <c r="GV29" i="24"/>
  <c r="GW29" i="24"/>
  <c r="GX29" i="24"/>
  <c r="GY29" i="24"/>
  <c r="GZ29" i="24"/>
  <c r="HA29" i="24"/>
  <c r="HB29" i="24"/>
  <c r="HC29" i="24"/>
  <c r="HD29" i="24"/>
  <c r="HE29" i="24"/>
  <c r="HF29" i="24"/>
  <c r="HG29" i="24"/>
  <c r="HH29" i="24"/>
  <c r="HI29" i="24"/>
  <c r="HJ29" i="24"/>
  <c r="HK29" i="24"/>
  <c r="HL29" i="24"/>
  <c r="HM29" i="24"/>
  <c r="HN29" i="24"/>
  <c r="HO29" i="24"/>
  <c r="HP29" i="24"/>
  <c r="HQ29" i="24"/>
  <c r="HR29" i="24"/>
  <c r="HS29" i="24"/>
  <c r="HT29" i="24"/>
  <c r="HU29" i="24"/>
  <c r="HV29" i="24"/>
  <c r="HW29" i="24"/>
  <c r="HX29" i="24"/>
  <c r="HY29" i="24"/>
  <c r="HZ29" i="24"/>
  <c r="IA29" i="24"/>
  <c r="IB29" i="24"/>
  <c r="IC29" i="24"/>
  <c r="ID29" i="24"/>
  <c r="IE29" i="24"/>
  <c r="IF29" i="24"/>
  <c r="IG29" i="24"/>
  <c r="IH29" i="24"/>
  <c r="II29" i="24"/>
  <c r="IJ29" i="24"/>
  <c r="IK29" i="24"/>
  <c r="IL29" i="24"/>
  <c r="IM29" i="24"/>
  <c r="IN29" i="24"/>
  <c r="IO29" i="24"/>
  <c r="IP29" i="24"/>
  <c r="IQ29" i="24"/>
  <c r="IR29" i="24"/>
  <c r="IS29" i="24"/>
  <c r="IT29" i="24"/>
  <c r="IU29" i="24"/>
  <c r="IV29" i="24"/>
  <c r="IW29" i="24"/>
  <c r="IX29" i="24"/>
  <c r="IY29" i="24"/>
  <c r="IZ29" i="24"/>
  <c r="JA29" i="24"/>
  <c r="JB29" i="24"/>
  <c r="JC29" i="24"/>
  <c r="JD29" i="24"/>
  <c r="JE29" i="24"/>
  <c r="JF29" i="24"/>
  <c r="JG29" i="24"/>
  <c r="JH29" i="24"/>
  <c r="JI29" i="24"/>
  <c r="JJ29" i="24"/>
  <c r="JK29" i="24"/>
  <c r="JL29" i="24"/>
  <c r="JM29" i="24"/>
  <c r="JN29" i="24"/>
  <c r="JO29" i="24"/>
  <c r="JP29" i="24"/>
  <c r="JQ29" i="24"/>
  <c r="JR29" i="24"/>
  <c r="JS29" i="24"/>
  <c r="JT29" i="24"/>
  <c r="JU29" i="24"/>
  <c r="JV29" i="24"/>
  <c r="JW29" i="24"/>
  <c r="JX29" i="24"/>
  <c r="JY29" i="24"/>
  <c r="JZ29" i="24"/>
  <c r="KA29" i="24"/>
  <c r="KB29" i="24"/>
  <c r="KC29" i="24"/>
  <c r="KD29" i="24"/>
  <c r="KE29" i="24"/>
  <c r="KF29" i="24"/>
  <c r="KG29" i="24"/>
  <c r="KH29" i="24"/>
  <c r="KI29" i="24"/>
  <c r="KJ29" i="24"/>
  <c r="KK29" i="24"/>
  <c r="KL29" i="24"/>
  <c r="KM29" i="24"/>
  <c r="KN29" i="24"/>
  <c r="BP30" i="24"/>
  <c r="BQ30" i="24"/>
  <c r="BR30" i="24"/>
  <c r="BS30" i="24"/>
  <c r="BT30" i="24"/>
  <c r="BU30" i="24"/>
  <c r="BV30" i="24"/>
  <c r="BW30" i="24"/>
  <c r="BX30" i="24"/>
  <c r="BY30" i="24"/>
  <c r="BZ30" i="24"/>
  <c r="CA30" i="24"/>
  <c r="CB30" i="24"/>
  <c r="CC30" i="24"/>
  <c r="CD30" i="24"/>
  <c r="CE30" i="24"/>
  <c r="CF30" i="24"/>
  <c r="CG30" i="24"/>
  <c r="CH30" i="24"/>
  <c r="CI30" i="24"/>
  <c r="CJ30" i="24"/>
  <c r="CK30" i="24"/>
  <c r="CL30" i="24"/>
  <c r="CM30" i="24"/>
  <c r="CN30" i="24"/>
  <c r="CO30" i="24"/>
  <c r="CP30" i="24"/>
  <c r="CQ30" i="24"/>
  <c r="CR30" i="24"/>
  <c r="CS30" i="24"/>
  <c r="CT30" i="24"/>
  <c r="CU30" i="24"/>
  <c r="CV30" i="24"/>
  <c r="CW30" i="24"/>
  <c r="CX30" i="24"/>
  <c r="CY30" i="24"/>
  <c r="CZ30" i="24"/>
  <c r="DA30" i="24"/>
  <c r="DB30" i="24"/>
  <c r="DC30" i="24"/>
  <c r="DD30" i="24"/>
  <c r="DE30" i="24"/>
  <c r="DF30" i="24"/>
  <c r="DG30" i="24"/>
  <c r="DH30" i="24"/>
  <c r="DI30" i="24"/>
  <c r="DJ30" i="24"/>
  <c r="DK30" i="24"/>
  <c r="DL30" i="24"/>
  <c r="DM30" i="24"/>
  <c r="DN30" i="24"/>
  <c r="DO30" i="24"/>
  <c r="DP30" i="24"/>
  <c r="DQ30" i="24"/>
  <c r="DR30" i="24"/>
  <c r="DS30" i="24"/>
  <c r="DT30" i="24"/>
  <c r="DU30" i="24"/>
  <c r="DV30" i="24"/>
  <c r="DW30" i="24"/>
  <c r="DX30" i="24"/>
  <c r="DY30" i="24"/>
  <c r="DZ30" i="24"/>
  <c r="EA30" i="24"/>
  <c r="EB30" i="24"/>
  <c r="EC30" i="24"/>
  <c r="ED30" i="24"/>
  <c r="EE30" i="24"/>
  <c r="EF30" i="24"/>
  <c r="EG30" i="24"/>
  <c r="EH30" i="24"/>
  <c r="EI30" i="24"/>
  <c r="EJ30" i="24"/>
  <c r="EK30" i="24"/>
  <c r="EL30" i="24"/>
  <c r="EM30" i="24"/>
  <c r="EN30" i="24"/>
  <c r="EO30" i="24"/>
  <c r="EP30" i="24"/>
  <c r="EQ30" i="24"/>
  <c r="ER30" i="24"/>
  <c r="ES30" i="24"/>
  <c r="ET30" i="24"/>
  <c r="EU30" i="24"/>
  <c r="EV30" i="24"/>
  <c r="EW30" i="24"/>
  <c r="EX30" i="24"/>
  <c r="EY30" i="24"/>
  <c r="EZ30" i="24"/>
  <c r="FA30" i="24"/>
  <c r="FB30" i="24"/>
  <c r="FC30" i="24"/>
  <c r="FD30" i="24"/>
  <c r="FE30" i="24"/>
  <c r="FF30" i="24"/>
  <c r="FG30" i="24"/>
  <c r="FH30" i="24"/>
  <c r="FI30" i="24"/>
  <c r="FJ30" i="24"/>
  <c r="FK30" i="24"/>
  <c r="FL30" i="24"/>
  <c r="FM30" i="24"/>
  <c r="FN30" i="24"/>
  <c r="FO30" i="24"/>
  <c r="FP30" i="24"/>
  <c r="FQ30" i="24"/>
  <c r="FR30" i="24"/>
  <c r="FS30" i="24"/>
  <c r="FT30" i="24"/>
  <c r="FU30" i="24"/>
  <c r="FV30" i="24"/>
  <c r="FW30" i="24"/>
  <c r="FX30" i="24"/>
  <c r="FY30" i="24"/>
  <c r="FZ30" i="24"/>
  <c r="GA30" i="24"/>
  <c r="GB30" i="24"/>
  <c r="GC30" i="24"/>
  <c r="GD30" i="24"/>
  <c r="GE30" i="24"/>
  <c r="GF30" i="24"/>
  <c r="GG30" i="24"/>
  <c r="GH30" i="24"/>
  <c r="GI30" i="24"/>
  <c r="GJ30" i="24"/>
  <c r="GK30" i="24"/>
  <c r="GL30" i="24"/>
  <c r="GM30" i="24"/>
  <c r="GN30" i="24"/>
  <c r="GO30" i="24"/>
  <c r="GP30" i="24"/>
  <c r="GQ30" i="24"/>
  <c r="GR30" i="24"/>
  <c r="GS30" i="24"/>
  <c r="GT30" i="24"/>
  <c r="GU30" i="24"/>
  <c r="GV30" i="24"/>
  <c r="GW30" i="24"/>
  <c r="GX30" i="24"/>
  <c r="GY30" i="24"/>
  <c r="GZ30" i="24"/>
  <c r="HA30" i="24"/>
  <c r="HB30" i="24"/>
  <c r="HC30" i="24"/>
  <c r="HD30" i="24"/>
  <c r="HE30" i="24"/>
  <c r="HF30" i="24"/>
  <c r="HG30" i="24"/>
  <c r="HH30" i="24"/>
  <c r="HI30" i="24"/>
  <c r="HJ30" i="24"/>
  <c r="HK30" i="24"/>
  <c r="HL30" i="24"/>
  <c r="HM30" i="24"/>
  <c r="HN30" i="24"/>
  <c r="HO30" i="24"/>
  <c r="HP30" i="24"/>
  <c r="HQ30" i="24"/>
  <c r="HR30" i="24"/>
  <c r="HS30" i="24"/>
  <c r="HT30" i="24"/>
  <c r="HU30" i="24"/>
  <c r="HV30" i="24"/>
  <c r="HW30" i="24"/>
  <c r="HX30" i="24"/>
  <c r="HY30" i="24"/>
  <c r="HZ30" i="24"/>
  <c r="IA30" i="24"/>
  <c r="IB30" i="24"/>
  <c r="IC30" i="24"/>
  <c r="ID30" i="24"/>
  <c r="IE30" i="24"/>
  <c r="IF30" i="24"/>
  <c r="IG30" i="24"/>
  <c r="IH30" i="24"/>
  <c r="II30" i="24"/>
  <c r="IJ30" i="24"/>
  <c r="IK30" i="24"/>
  <c r="IL30" i="24"/>
  <c r="IM30" i="24"/>
  <c r="IN30" i="24"/>
  <c r="IO30" i="24"/>
  <c r="IP30" i="24"/>
  <c r="IQ30" i="24"/>
  <c r="IR30" i="24"/>
  <c r="IS30" i="24"/>
  <c r="IT30" i="24"/>
  <c r="IU30" i="24"/>
  <c r="IV30" i="24"/>
  <c r="IW30" i="24"/>
  <c r="IX30" i="24"/>
  <c r="IY30" i="24"/>
  <c r="IZ30" i="24"/>
  <c r="JA30" i="24"/>
  <c r="JB30" i="24"/>
  <c r="JC30" i="24"/>
  <c r="JD30" i="24"/>
  <c r="JE30" i="24"/>
  <c r="JF30" i="24"/>
  <c r="JG30" i="24"/>
  <c r="JH30" i="24"/>
  <c r="JI30" i="24"/>
  <c r="JJ30" i="24"/>
  <c r="JK30" i="24"/>
  <c r="JL30" i="24"/>
  <c r="JM30" i="24"/>
  <c r="JN30" i="24"/>
  <c r="JO30" i="24"/>
  <c r="JP30" i="24"/>
  <c r="JQ30" i="24"/>
  <c r="JR30" i="24"/>
  <c r="JS30" i="24"/>
  <c r="JT30" i="24"/>
  <c r="JU30" i="24"/>
  <c r="JV30" i="24"/>
  <c r="JW30" i="24"/>
  <c r="JX30" i="24"/>
  <c r="JY30" i="24"/>
  <c r="JZ30" i="24"/>
  <c r="KA30" i="24"/>
  <c r="KB30" i="24"/>
  <c r="KC30" i="24"/>
  <c r="KD30" i="24"/>
  <c r="KE30" i="24"/>
  <c r="KF30" i="24"/>
  <c r="KG30" i="24"/>
  <c r="KH30" i="24"/>
  <c r="KI30" i="24"/>
  <c r="KJ30" i="24"/>
  <c r="KK30" i="24"/>
  <c r="KL30" i="24"/>
  <c r="KM30" i="24"/>
  <c r="KN30" i="24"/>
  <c r="BP31" i="24"/>
  <c r="BQ31" i="24"/>
  <c r="BR31" i="24"/>
  <c r="BS31" i="24"/>
  <c r="BT31" i="24"/>
  <c r="BU31" i="24"/>
  <c r="BV31" i="24"/>
  <c r="BW31" i="24"/>
  <c r="BX31" i="24"/>
  <c r="BY31" i="24"/>
  <c r="BZ31" i="24"/>
  <c r="CA31" i="24"/>
  <c r="CB31" i="24"/>
  <c r="CC31" i="24"/>
  <c r="CD31" i="24"/>
  <c r="CE31" i="24"/>
  <c r="CF31" i="24"/>
  <c r="CG31" i="24"/>
  <c r="CH31" i="24"/>
  <c r="CI31" i="24"/>
  <c r="CJ31" i="24"/>
  <c r="CK31" i="24"/>
  <c r="CL31" i="24"/>
  <c r="CM31" i="24"/>
  <c r="CN31" i="24"/>
  <c r="CO31" i="24"/>
  <c r="CP31" i="24"/>
  <c r="CQ31" i="24"/>
  <c r="CR31" i="24"/>
  <c r="CS31" i="24"/>
  <c r="CT31" i="24"/>
  <c r="CU31" i="24"/>
  <c r="CV31" i="24"/>
  <c r="CW31" i="24"/>
  <c r="CX31" i="24"/>
  <c r="CY31" i="24"/>
  <c r="CZ31" i="24"/>
  <c r="DA31" i="24"/>
  <c r="DB31" i="24"/>
  <c r="DC31" i="24"/>
  <c r="DD31" i="24"/>
  <c r="DE31" i="24"/>
  <c r="DF31" i="24"/>
  <c r="DG31" i="24"/>
  <c r="DH31" i="24"/>
  <c r="DI31" i="24"/>
  <c r="DJ31" i="24"/>
  <c r="DK31" i="24"/>
  <c r="DL31" i="24"/>
  <c r="DM31" i="24"/>
  <c r="DN31" i="24"/>
  <c r="DO31" i="24"/>
  <c r="DP31" i="24"/>
  <c r="DQ31" i="24"/>
  <c r="DR31" i="24"/>
  <c r="DS31" i="24"/>
  <c r="DT31" i="24"/>
  <c r="DU31" i="24"/>
  <c r="DV31" i="24"/>
  <c r="DW31" i="24"/>
  <c r="DX31" i="24"/>
  <c r="DY31" i="24"/>
  <c r="DZ31" i="24"/>
  <c r="EA31" i="24"/>
  <c r="EB31" i="24"/>
  <c r="EC31" i="24"/>
  <c r="ED31" i="24"/>
  <c r="EE31" i="24"/>
  <c r="EF31" i="24"/>
  <c r="EG31" i="24"/>
  <c r="EH31" i="24"/>
  <c r="EI31" i="24"/>
  <c r="EJ31" i="24"/>
  <c r="EK31" i="24"/>
  <c r="EL31" i="24"/>
  <c r="EM31" i="24"/>
  <c r="EN31" i="24"/>
  <c r="EO31" i="24"/>
  <c r="EP31" i="24"/>
  <c r="EQ31" i="24"/>
  <c r="ER31" i="24"/>
  <c r="ES31" i="24"/>
  <c r="ET31" i="24"/>
  <c r="EU31" i="24"/>
  <c r="EV31" i="24"/>
  <c r="EW31" i="24"/>
  <c r="EX31" i="24"/>
  <c r="EY31" i="24"/>
  <c r="EZ31" i="24"/>
  <c r="FA31" i="24"/>
  <c r="FB31" i="24"/>
  <c r="FC31" i="24"/>
  <c r="FD31" i="24"/>
  <c r="FE31" i="24"/>
  <c r="FF31" i="24"/>
  <c r="FG31" i="24"/>
  <c r="FH31" i="24"/>
  <c r="FI31" i="24"/>
  <c r="FJ31" i="24"/>
  <c r="FK31" i="24"/>
  <c r="FL31" i="24"/>
  <c r="FM31" i="24"/>
  <c r="FN31" i="24"/>
  <c r="FO31" i="24"/>
  <c r="FP31" i="24"/>
  <c r="FQ31" i="24"/>
  <c r="FR31" i="24"/>
  <c r="FS31" i="24"/>
  <c r="FT31" i="24"/>
  <c r="FU31" i="24"/>
  <c r="FV31" i="24"/>
  <c r="FW31" i="24"/>
  <c r="FX31" i="24"/>
  <c r="FY31" i="24"/>
  <c r="FZ31" i="24"/>
  <c r="GA31" i="24"/>
  <c r="GB31" i="24"/>
  <c r="GC31" i="24"/>
  <c r="GD31" i="24"/>
  <c r="GE31" i="24"/>
  <c r="GF31" i="24"/>
  <c r="GG31" i="24"/>
  <c r="GH31" i="24"/>
  <c r="GI31" i="24"/>
  <c r="GJ31" i="24"/>
  <c r="GK31" i="24"/>
  <c r="GL31" i="24"/>
  <c r="GM31" i="24"/>
  <c r="GN31" i="24"/>
  <c r="GO31" i="24"/>
  <c r="GP31" i="24"/>
  <c r="GQ31" i="24"/>
  <c r="GR31" i="24"/>
  <c r="GS31" i="24"/>
  <c r="GT31" i="24"/>
  <c r="GU31" i="24"/>
  <c r="GV31" i="24"/>
  <c r="GW31" i="24"/>
  <c r="GX31" i="24"/>
  <c r="GY31" i="24"/>
  <c r="GZ31" i="24"/>
  <c r="HA31" i="24"/>
  <c r="HB31" i="24"/>
  <c r="HC31" i="24"/>
  <c r="HD31" i="24"/>
  <c r="HE31" i="24"/>
  <c r="HF31" i="24"/>
  <c r="HG31" i="24"/>
  <c r="HH31" i="24"/>
  <c r="HI31" i="24"/>
  <c r="HJ31" i="24"/>
  <c r="HK31" i="24"/>
  <c r="HL31" i="24"/>
  <c r="HM31" i="24"/>
  <c r="HN31" i="24"/>
  <c r="HO31" i="24"/>
  <c r="HP31" i="24"/>
  <c r="HQ31" i="24"/>
  <c r="HR31" i="24"/>
  <c r="HS31" i="24"/>
  <c r="HT31" i="24"/>
  <c r="HU31" i="24"/>
  <c r="HV31" i="24"/>
  <c r="HW31" i="24"/>
  <c r="HX31" i="24"/>
  <c r="HY31" i="24"/>
  <c r="HZ31" i="24"/>
  <c r="IA31" i="24"/>
  <c r="IB31" i="24"/>
  <c r="IC31" i="24"/>
  <c r="ID31" i="24"/>
  <c r="IE31" i="24"/>
  <c r="IF31" i="24"/>
  <c r="IG31" i="24"/>
  <c r="IH31" i="24"/>
  <c r="II31" i="24"/>
  <c r="IJ31" i="24"/>
  <c r="IK31" i="24"/>
  <c r="IL31" i="24"/>
  <c r="IM31" i="24"/>
  <c r="IN31" i="24"/>
  <c r="IO31" i="24"/>
  <c r="IP31" i="24"/>
  <c r="IQ31" i="24"/>
  <c r="IR31" i="24"/>
  <c r="IS31" i="24"/>
  <c r="IT31" i="24"/>
  <c r="IU31" i="24"/>
  <c r="IV31" i="24"/>
  <c r="IW31" i="24"/>
  <c r="IX31" i="24"/>
  <c r="IY31" i="24"/>
  <c r="IZ31" i="24"/>
  <c r="JA31" i="24"/>
  <c r="JB31" i="24"/>
  <c r="JC31" i="24"/>
  <c r="JD31" i="24"/>
  <c r="JE31" i="24"/>
  <c r="JF31" i="24"/>
  <c r="JG31" i="24"/>
  <c r="JH31" i="24"/>
  <c r="JI31" i="24"/>
  <c r="JJ31" i="24"/>
  <c r="JK31" i="24"/>
  <c r="JL31" i="24"/>
  <c r="JM31" i="24"/>
  <c r="JN31" i="24"/>
  <c r="JO31" i="24"/>
  <c r="JP31" i="24"/>
  <c r="JQ31" i="24"/>
  <c r="JR31" i="24"/>
  <c r="JS31" i="24"/>
  <c r="JT31" i="24"/>
  <c r="JU31" i="24"/>
  <c r="JV31" i="24"/>
  <c r="JW31" i="24"/>
  <c r="JX31" i="24"/>
  <c r="JY31" i="24"/>
  <c r="JZ31" i="24"/>
  <c r="KA31" i="24"/>
  <c r="KB31" i="24"/>
  <c r="KC31" i="24"/>
  <c r="KD31" i="24"/>
  <c r="KE31" i="24"/>
  <c r="KF31" i="24"/>
  <c r="KG31" i="24"/>
  <c r="KH31" i="24"/>
  <c r="KI31" i="24"/>
  <c r="KJ31" i="24"/>
  <c r="KK31" i="24"/>
  <c r="KL31" i="24"/>
  <c r="KM31" i="24"/>
  <c r="KN31" i="24"/>
  <c r="KN25" i="24"/>
  <c r="KM25" i="24"/>
  <c r="KL25" i="24"/>
  <c r="KK25" i="24"/>
  <c r="KJ25" i="24"/>
  <c r="KI25" i="24"/>
  <c r="KH25" i="24"/>
  <c r="KG25" i="24"/>
  <c r="KF25" i="24"/>
  <c r="KE25" i="24"/>
  <c r="KD25" i="24"/>
  <c r="KC25" i="24"/>
  <c r="KB25" i="24"/>
  <c r="KA25" i="24"/>
  <c r="JZ25" i="24"/>
  <c r="JY25" i="24"/>
  <c r="JX25" i="24"/>
  <c r="JW25" i="24"/>
  <c r="JV25" i="24"/>
  <c r="JU25" i="24"/>
  <c r="JT25" i="24"/>
  <c r="JS25" i="24"/>
  <c r="JR25" i="24"/>
  <c r="JQ25" i="24"/>
  <c r="JP25" i="24"/>
  <c r="JO25" i="24"/>
  <c r="JN25" i="24"/>
  <c r="JM25" i="24"/>
  <c r="JL25" i="24"/>
  <c r="JK25" i="24"/>
  <c r="JJ25" i="24"/>
  <c r="JI25" i="24"/>
  <c r="JH25" i="24"/>
  <c r="JG25" i="24"/>
  <c r="JF25" i="24"/>
  <c r="JE25" i="24"/>
  <c r="JD25" i="24"/>
  <c r="JC25" i="24"/>
  <c r="JB25" i="24"/>
  <c r="JA25" i="24"/>
  <c r="IZ25" i="24"/>
  <c r="IY25" i="24"/>
  <c r="IX25" i="24"/>
  <c r="IW25" i="24"/>
  <c r="IV25" i="24"/>
  <c r="IU25" i="24"/>
  <c r="IT25" i="24"/>
  <c r="IS25" i="24"/>
  <c r="IR25" i="24"/>
  <c r="IQ25" i="24"/>
  <c r="IP25" i="24"/>
  <c r="IO25" i="24"/>
  <c r="IN25" i="24"/>
  <c r="IM25" i="24"/>
  <c r="IL25" i="24"/>
  <c r="IK25" i="24"/>
  <c r="IJ25" i="24"/>
  <c r="II25" i="24"/>
  <c r="IH25" i="24"/>
  <c r="IG25" i="24"/>
  <c r="IF25" i="24"/>
  <c r="IE25" i="24"/>
  <c r="ID25" i="24"/>
  <c r="IC25" i="24"/>
  <c r="IB25" i="24"/>
  <c r="IA25" i="24"/>
  <c r="HZ25" i="24"/>
  <c r="HY25" i="24"/>
  <c r="HX25" i="24"/>
  <c r="HW25" i="24"/>
  <c r="HV25" i="24"/>
  <c r="HU25" i="24"/>
  <c r="HT25" i="24"/>
  <c r="HS25" i="24"/>
  <c r="HR25" i="24"/>
  <c r="HQ25" i="24"/>
  <c r="HP25" i="24"/>
  <c r="HO25" i="24"/>
  <c r="HN25" i="24"/>
  <c r="HM25" i="24"/>
  <c r="HL25" i="24"/>
  <c r="HK25" i="24"/>
  <c r="HJ25" i="24"/>
  <c r="HI25" i="24"/>
  <c r="HH25" i="24"/>
  <c r="HG25" i="24"/>
  <c r="HF25" i="24"/>
  <c r="HE25" i="24"/>
  <c r="HD25" i="24"/>
  <c r="HC25" i="24"/>
  <c r="HB25" i="24"/>
  <c r="HA25" i="24"/>
  <c r="GZ25" i="24"/>
  <c r="GY25" i="24"/>
  <c r="GX25" i="24"/>
  <c r="GW25" i="24"/>
  <c r="GV25" i="24"/>
  <c r="GU25" i="24"/>
  <c r="GT25" i="24"/>
  <c r="GS25" i="24"/>
  <c r="GR25" i="24"/>
  <c r="GQ25" i="24"/>
  <c r="GP25" i="24"/>
  <c r="GO25" i="24"/>
  <c r="GN25" i="24"/>
  <c r="GM25" i="24"/>
  <c r="GL25" i="24"/>
  <c r="GK25" i="24"/>
  <c r="GJ25" i="24"/>
  <c r="GI25" i="24"/>
  <c r="GH25" i="24"/>
  <c r="GG25" i="24"/>
  <c r="GF25" i="24"/>
  <c r="GE25" i="24"/>
  <c r="GD25" i="24"/>
  <c r="GC25" i="24"/>
  <c r="GB25" i="24"/>
  <c r="GA25" i="24"/>
  <c r="FZ25" i="24"/>
  <c r="FY25" i="24"/>
  <c r="FX25" i="24"/>
  <c r="FW25" i="24"/>
  <c r="FV25" i="24"/>
  <c r="FU25" i="24"/>
  <c r="FT25" i="24"/>
  <c r="FS25" i="24"/>
  <c r="FR25" i="24"/>
  <c r="FQ25" i="24"/>
  <c r="FP25" i="24"/>
  <c r="FO25" i="24"/>
  <c r="FN25" i="24"/>
  <c r="FM25" i="24"/>
  <c r="FL25" i="24"/>
  <c r="FK25" i="24"/>
  <c r="FJ25" i="24"/>
  <c r="FI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DY25" i="24"/>
  <c r="DX25" i="24"/>
  <c r="DW25" i="24"/>
  <c r="DV25" i="24"/>
  <c r="DU25" i="24"/>
  <c r="DT25" i="24"/>
  <c r="DS25" i="24"/>
  <c r="DR25" i="24"/>
  <c r="DQ25" i="24"/>
  <c r="DP25" i="24"/>
  <c r="DO25" i="24"/>
  <c r="DN25" i="24"/>
  <c r="DM25" i="24"/>
  <c r="DL25" i="24"/>
  <c r="DK25" i="24"/>
  <c r="DJ25" i="24"/>
  <c r="DI25" i="24"/>
  <c r="DH25" i="24"/>
  <c r="DG25" i="24"/>
  <c r="DF25" i="24"/>
  <c r="DE25" i="24"/>
  <c r="DD25" i="24"/>
  <c r="DC25" i="24"/>
  <c r="DB25" i="24"/>
  <c r="DA25" i="24"/>
  <c r="CZ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BZ25" i="24"/>
  <c r="BY25" i="24"/>
  <c r="BX25" i="24"/>
  <c r="BW25" i="24"/>
  <c r="BV25" i="24"/>
  <c r="BU25" i="24"/>
  <c r="BT25" i="24"/>
  <c r="BS25" i="24"/>
  <c r="BR25" i="24"/>
  <c r="BQ25" i="24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A3" i="24"/>
  <c r="A4" i="24"/>
  <c r="A5" i="24"/>
  <c r="A6" i="24"/>
  <c r="DE6" i="24" s="1"/>
  <c r="DE18" i="24" s="1"/>
  <c r="A7" i="24"/>
  <c r="CL7" i="24" s="1"/>
  <c r="CL19" i="24" s="1"/>
  <c r="A8" i="24"/>
  <c r="CI8" i="24" s="1"/>
  <c r="CI20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G2" i="8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X7" i="24" l="1"/>
  <c r="EX19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I2" i="25"/>
  <c r="BU2" i="25"/>
  <c r="EG2" i="25"/>
  <c r="GS2" i="25"/>
  <c r="JE2" i="25"/>
  <c r="FK8" i="25"/>
  <c r="CR4" i="25"/>
  <c r="KK2" i="24"/>
  <c r="KK14" i="24" s="1"/>
  <c r="KC2" i="24"/>
  <c r="KC14" i="24" s="1"/>
  <c r="JU2" i="24"/>
  <c r="JU14" i="24" s="1"/>
  <c r="JM2" i="24"/>
  <c r="JM14" i="24" s="1"/>
  <c r="JE2" i="24"/>
  <c r="JE14" i="24" s="1"/>
  <c r="IW2" i="24"/>
  <c r="IW14" i="24" s="1"/>
  <c r="IO2" i="24"/>
  <c r="IO14" i="24" s="1"/>
  <c r="IG2" i="24"/>
  <c r="IG14" i="24" s="1"/>
  <c r="HY2" i="24"/>
  <c r="HY14" i="24" s="1"/>
  <c r="HQ2" i="24"/>
  <c r="HQ14" i="24" s="1"/>
  <c r="HI2" i="24"/>
  <c r="HI14" i="24" s="1"/>
  <c r="HA2" i="24"/>
  <c r="HA14" i="24" s="1"/>
  <c r="GS2" i="24"/>
  <c r="GS14" i="24" s="1"/>
  <c r="GK2" i="24"/>
  <c r="GK14" i="24" s="1"/>
  <c r="GC2" i="24"/>
  <c r="GC14" i="24" s="1"/>
  <c r="FU2" i="24"/>
  <c r="FU14" i="24" s="1"/>
  <c r="FM2" i="24"/>
  <c r="FM14" i="24" s="1"/>
  <c r="FE2" i="24"/>
  <c r="FE14" i="24" s="1"/>
  <c r="EW2" i="24"/>
  <c r="EW14" i="24" s="1"/>
  <c r="EO2" i="24"/>
  <c r="EO14" i="24" s="1"/>
  <c r="EG2" i="24"/>
  <c r="EG14" i="24" s="1"/>
  <c r="DY2" i="24"/>
  <c r="DY14" i="24" s="1"/>
  <c r="DQ2" i="24"/>
  <c r="DQ14" i="24" s="1"/>
  <c r="DI2" i="24"/>
  <c r="DI14" i="24" s="1"/>
  <c r="DA2" i="24"/>
  <c r="DA14" i="24" s="1"/>
  <c r="CS2" i="24"/>
  <c r="CS14" i="24" s="1"/>
  <c r="CK2" i="24"/>
  <c r="CK14" i="24" s="1"/>
  <c r="CC2" i="24"/>
  <c r="CC14" i="24" s="1"/>
  <c r="BU2" i="24"/>
  <c r="BU14" i="24" s="1"/>
  <c r="BM2" i="24"/>
  <c r="BM14" i="24" s="1"/>
  <c r="BO25" i="24" s="1"/>
  <c r="BE2" i="24"/>
  <c r="BE14" i="24" s="1"/>
  <c r="BG25" i="24" s="1"/>
  <c r="AW2" i="24"/>
  <c r="AW14" i="24" s="1"/>
  <c r="AY25" i="24" s="1"/>
  <c r="AO2" i="24"/>
  <c r="AO14" i="24" s="1"/>
  <c r="AQ25" i="24" s="1"/>
  <c r="AG2" i="24"/>
  <c r="AG14" i="24" s="1"/>
  <c r="Y2" i="24"/>
  <c r="Q2" i="24"/>
  <c r="I2" i="24"/>
  <c r="KJ2" i="24"/>
  <c r="KJ14" i="24" s="1"/>
  <c r="KB2" i="24"/>
  <c r="KB14" i="24" s="1"/>
  <c r="JT2" i="24"/>
  <c r="JT14" i="24" s="1"/>
  <c r="JL2" i="24"/>
  <c r="JL14" i="24" s="1"/>
  <c r="JD2" i="24"/>
  <c r="JD14" i="24" s="1"/>
  <c r="IV2" i="24"/>
  <c r="IV14" i="24" s="1"/>
  <c r="IN2" i="24"/>
  <c r="IN14" i="24" s="1"/>
  <c r="IF2" i="24"/>
  <c r="IF14" i="24" s="1"/>
  <c r="HX2" i="24"/>
  <c r="HX14" i="24" s="1"/>
  <c r="HP2" i="24"/>
  <c r="HP14" i="24" s="1"/>
  <c r="HH2" i="24"/>
  <c r="HH14" i="24" s="1"/>
  <c r="GZ2" i="24"/>
  <c r="GZ14" i="24" s="1"/>
  <c r="GR2" i="24"/>
  <c r="GR14" i="24" s="1"/>
  <c r="GJ2" i="24"/>
  <c r="GJ14" i="24" s="1"/>
  <c r="GB2" i="24"/>
  <c r="GB14" i="24" s="1"/>
  <c r="FT2" i="24"/>
  <c r="FT14" i="24" s="1"/>
  <c r="FL2" i="24"/>
  <c r="FL14" i="24" s="1"/>
  <c r="FD2" i="24"/>
  <c r="FD14" i="24" s="1"/>
  <c r="EV2" i="24"/>
  <c r="EV14" i="24" s="1"/>
  <c r="EN2" i="24"/>
  <c r="EN14" i="24" s="1"/>
  <c r="EF2" i="24"/>
  <c r="EF14" i="24" s="1"/>
  <c r="DX2" i="24"/>
  <c r="DX14" i="24" s="1"/>
  <c r="DP2" i="24"/>
  <c r="DP14" i="24" s="1"/>
  <c r="DH2" i="24"/>
  <c r="DH14" i="24" s="1"/>
  <c r="CZ2" i="24"/>
  <c r="CZ14" i="24" s="1"/>
  <c r="CR2" i="24"/>
  <c r="CR14" i="24" s="1"/>
  <c r="CJ2" i="24"/>
  <c r="CJ14" i="24" s="1"/>
  <c r="CB2" i="24"/>
  <c r="CB14" i="24" s="1"/>
  <c r="BT2" i="24"/>
  <c r="BT14" i="24" s="1"/>
  <c r="BL2" i="24"/>
  <c r="BL14" i="24" s="1"/>
  <c r="BN25" i="24" s="1"/>
  <c r="BD2" i="24"/>
  <c r="BD14" i="24" s="1"/>
  <c r="BF25" i="24" s="1"/>
  <c r="AV2" i="24"/>
  <c r="AV14" i="24" s="1"/>
  <c r="AX25" i="24" s="1"/>
  <c r="AN2" i="24"/>
  <c r="AN14" i="24" s="1"/>
  <c r="AP25" i="24" s="1"/>
  <c r="AF2" i="24"/>
  <c r="AF14" i="24" s="1"/>
  <c r="X2" i="24"/>
  <c r="P2" i="24"/>
  <c r="H2" i="24"/>
  <c r="KI2" i="24"/>
  <c r="KI14" i="24" s="1"/>
  <c r="KA2" i="24"/>
  <c r="KA14" i="24" s="1"/>
  <c r="JS2" i="24"/>
  <c r="JS14" i="24" s="1"/>
  <c r="JK2" i="24"/>
  <c r="JK14" i="24" s="1"/>
  <c r="JC2" i="24"/>
  <c r="JC14" i="24" s="1"/>
  <c r="IU2" i="24"/>
  <c r="IU14" i="24" s="1"/>
  <c r="IM2" i="24"/>
  <c r="IM14" i="24" s="1"/>
  <c r="IE2" i="24"/>
  <c r="IE14" i="24" s="1"/>
  <c r="HW2" i="24"/>
  <c r="HW14" i="24" s="1"/>
  <c r="HO2" i="24"/>
  <c r="HO14" i="24" s="1"/>
  <c r="HG2" i="24"/>
  <c r="HG14" i="24" s="1"/>
  <c r="GY2" i="24"/>
  <c r="GY14" i="24" s="1"/>
  <c r="GQ2" i="24"/>
  <c r="GQ14" i="24" s="1"/>
  <c r="GI2" i="24"/>
  <c r="GI14" i="24" s="1"/>
  <c r="GA2" i="24"/>
  <c r="GA14" i="24" s="1"/>
  <c r="FS2" i="24"/>
  <c r="FS14" i="24" s="1"/>
  <c r="FK2" i="24"/>
  <c r="FK14" i="24" s="1"/>
  <c r="FC2" i="24"/>
  <c r="FC14" i="24" s="1"/>
  <c r="EU2" i="24"/>
  <c r="EU14" i="24" s="1"/>
  <c r="EM2" i="24"/>
  <c r="EM14" i="24" s="1"/>
  <c r="EE2" i="24"/>
  <c r="EE14" i="24" s="1"/>
  <c r="DW2" i="24"/>
  <c r="DW14" i="24" s="1"/>
  <c r="DO2" i="24"/>
  <c r="DO14" i="24" s="1"/>
  <c r="DG2" i="24"/>
  <c r="DG14" i="24" s="1"/>
  <c r="CY2" i="24"/>
  <c r="CY14" i="24" s="1"/>
  <c r="CQ2" i="24"/>
  <c r="CQ14" i="24" s="1"/>
  <c r="CI2" i="24"/>
  <c r="CI14" i="24" s="1"/>
  <c r="CA2" i="24"/>
  <c r="CA14" i="24" s="1"/>
  <c r="BS2" i="24"/>
  <c r="BS14" i="24" s="1"/>
  <c r="BK2" i="24"/>
  <c r="BK14" i="24" s="1"/>
  <c r="BM25" i="24" s="1"/>
  <c r="BC2" i="24"/>
  <c r="BC14" i="24" s="1"/>
  <c r="BE25" i="24" s="1"/>
  <c r="AU2" i="24"/>
  <c r="AU14" i="24" s="1"/>
  <c r="AW25" i="24" s="1"/>
  <c r="AM2" i="24"/>
  <c r="AM14" i="24" s="1"/>
  <c r="AO25" i="24" s="1"/>
  <c r="AE2" i="24"/>
  <c r="W2" i="24"/>
  <c r="O2" i="24"/>
  <c r="G2" i="24"/>
  <c r="KH2" i="24"/>
  <c r="KH14" i="24" s="1"/>
  <c r="JZ2" i="24"/>
  <c r="JZ14" i="24" s="1"/>
  <c r="JR2" i="24"/>
  <c r="JR14" i="24" s="1"/>
  <c r="JJ2" i="24"/>
  <c r="JJ14" i="24" s="1"/>
  <c r="JB2" i="24"/>
  <c r="JB14" i="24" s="1"/>
  <c r="IT2" i="24"/>
  <c r="IT14" i="24" s="1"/>
  <c r="IL2" i="24"/>
  <c r="IL14" i="24" s="1"/>
  <c r="ID2" i="24"/>
  <c r="ID14" i="24" s="1"/>
  <c r="HV2" i="24"/>
  <c r="HV14" i="24" s="1"/>
  <c r="HN2" i="24"/>
  <c r="HN14" i="24" s="1"/>
  <c r="HF2" i="24"/>
  <c r="HF14" i="24" s="1"/>
  <c r="GX2" i="24"/>
  <c r="GX14" i="24" s="1"/>
  <c r="GP2" i="24"/>
  <c r="GP14" i="24" s="1"/>
  <c r="GH2" i="24"/>
  <c r="GH14" i="24" s="1"/>
  <c r="FZ2" i="24"/>
  <c r="FZ14" i="24" s="1"/>
  <c r="FR2" i="24"/>
  <c r="FR14" i="24" s="1"/>
  <c r="FJ2" i="24"/>
  <c r="FJ14" i="24" s="1"/>
  <c r="FB2" i="24"/>
  <c r="FB14" i="24" s="1"/>
  <c r="ET2" i="24"/>
  <c r="ET14" i="24" s="1"/>
  <c r="EL2" i="24"/>
  <c r="EL14" i="24" s="1"/>
  <c r="ED2" i="24"/>
  <c r="ED14" i="24" s="1"/>
  <c r="DV2" i="24"/>
  <c r="DV14" i="24" s="1"/>
  <c r="DN2" i="24"/>
  <c r="DN14" i="24" s="1"/>
  <c r="DF2" i="24"/>
  <c r="DF14" i="24" s="1"/>
  <c r="CX2" i="24"/>
  <c r="CX14" i="24" s="1"/>
  <c r="CP2" i="24"/>
  <c r="CP14" i="24" s="1"/>
  <c r="CH2" i="24"/>
  <c r="CH14" i="24" s="1"/>
  <c r="BZ2" i="24"/>
  <c r="BZ14" i="24" s="1"/>
  <c r="BR2" i="24"/>
  <c r="BR14" i="24" s="1"/>
  <c r="BJ2" i="24"/>
  <c r="BJ14" i="24" s="1"/>
  <c r="BL25" i="24" s="1"/>
  <c r="BB2" i="24"/>
  <c r="BB14" i="24" s="1"/>
  <c r="BD25" i="24" s="1"/>
  <c r="AT2" i="24"/>
  <c r="AT14" i="24" s="1"/>
  <c r="AV25" i="24" s="1"/>
  <c r="AL2" i="24"/>
  <c r="AL14" i="24" s="1"/>
  <c r="AN25" i="24" s="1"/>
  <c r="AD2" i="24"/>
  <c r="V2" i="24"/>
  <c r="V14" i="24" s="1"/>
  <c r="N2" i="24"/>
  <c r="N14" i="24" s="1"/>
  <c r="F2" i="24"/>
  <c r="KG2" i="24"/>
  <c r="KG14" i="24" s="1"/>
  <c r="JY2" i="24"/>
  <c r="JY14" i="24" s="1"/>
  <c r="JQ2" i="24"/>
  <c r="JQ14" i="24" s="1"/>
  <c r="JI2" i="24"/>
  <c r="JI14" i="24" s="1"/>
  <c r="JA2" i="24"/>
  <c r="JA14" i="24" s="1"/>
  <c r="IS2" i="24"/>
  <c r="IS14" i="24" s="1"/>
  <c r="IK2" i="24"/>
  <c r="IK14" i="24" s="1"/>
  <c r="IC2" i="24"/>
  <c r="IC14" i="24" s="1"/>
  <c r="HU2" i="24"/>
  <c r="HU14" i="24" s="1"/>
  <c r="HM2" i="24"/>
  <c r="HM14" i="24" s="1"/>
  <c r="HE2" i="24"/>
  <c r="HE14" i="24" s="1"/>
  <c r="GW2" i="24"/>
  <c r="GW14" i="24" s="1"/>
  <c r="GO2" i="24"/>
  <c r="GO14" i="24" s="1"/>
  <c r="GG2" i="24"/>
  <c r="GG14" i="24" s="1"/>
  <c r="FY2" i="24"/>
  <c r="FY14" i="24" s="1"/>
  <c r="FQ2" i="24"/>
  <c r="FQ14" i="24" s="1"/>
  <c r="FI2" i="24"/>
  <c r="FI14" i="24" s="1"/>
  <c r="FA2" i="24"/>
  <c r="FA14" i="24" s="1"/>
  <c r="ES2" i="24"/>
  <c r="ES14" i="24" s="1"/>
  <c r="EK2" i="24"/>
  <c r="EK14" i="24" s="1"/>
  <c r="EC2" i="24"/>
  <c r="EC14" i="24" s="1"/>
  <c r="DU2" i="24"/>
  <c r="DU14" i="24" s="1"/>
  <c r="DM2" i="24"/>
  <c r="DM14" i="24" s="1"/>
  <c r="DE2" i="24"/>
  <c r="DE14" i="24" s="1"/>
  <c r="CW2" i="24"/>
  <c r="CW14" i="24" s="1"/>
  <c r="CO2" i="24"/>
  <c r="CO14" i="24" s="1"/>
  <c r="CG2" i="24"/>
  <c r="CG14" i="24" s="1"/>
  <c r="BY2" i="24"/>
  <c r="BY14" i="24" s="1"/>
  <c r="BQ2" i="24"/>
  <c r="BQ14" i="24" s="1"/>
  <c r="BI2" i="24"/>
  <c r="BI14" i="24" s="1"/>
  <c r="BK25" i="24" s="1"/>
  <c r="BA2" i="24"/>
  <c r="BA14" i="24" s="1"/>
  <c r="BC25" i="24" s="1"/>
  <c r="AS2" i="24"/>
  <c r="AS14" i="24" s="1"/>
  <c r="AU25" i="24" s="1"/>
  <c r="AK2" i="24"/>
  <c r="AK14" i="24" s="1"/>
  <c r="AC2" i="24"/>
  <c r="AC14" i="24" s="1"/>
  <c r="U2" i="24"/>
  <c r="U14" i="24" s="1"/>
  <c r="M2" i="24"/>
  <c r="E2" i="24"/>
  <c r="KN2" i="24"/>
  <c r="KN14" i="24" s="1"/>
  <c r="KF2" i="24"/>
  <c r="KF14" i="24" s="1"/>
  <c r="JX2" i="24"/>
  <c r="JX14" i="24" s="1"/>
  <c r="JP2" i="24"/>
  <c r="JP14" i="24" s="1"/>
  <c r="JH2" i="24"/>
  <c r="JH14" i="24" s="1"/>
  <c r="IZ2" i="24"/>
  <c r="IZ14" i="24" s="1"/>
  <c r="IR2" i="24"/>
  <c r="IR14" i="24" s="1"/>
  <c r="IJ2" i="24"/>
  <c r="IJ14" i="24" s="1"/>
  <c r="IB2" i="24"/>
  <c r="IB14" i="24" s="1"/>
  <c r="HT2" i="24"/>
  <c r="HT14" i="24" s="1"/>
  <c r="HL2" i="24"/>
  <c r="HL14" i="24" s="1"/>
  <c r="HD2" i="24"/>
  <c r="HD14" i="24" s="1"/>
  <c r="GV2" i="24"/>
  <c r="GV14" i="24" s="1"/>
  <c r="GN2" i="24"/>
  <c r="GN14" i="24" s="1"/>
  <c r="GF2" i="24"/>
  <c r="GF14" i="24" s="1"/>
  <c r="FX2" i="24"/>
  <c r="FX14" i="24" s="1"/>
  <c r="FP2" i="24"/>
  <c r="FP14" i="24" s="1"/>
  <c r="FH2" i="24"/>
  <c r="FH14" i="24" s="1"/>
  <c r="EZ2" i="24"/>
  <c r="EZ14" i="24" s="1"/>
  <c r="ER2" i="24"/>
  <c r="ER14" i="24" s="1"/>
  <c r="EJ2" i="24"/>
  <c r="EJ14" i="24" s="1"/>
  <c r="EB2" i="24"/>
  <c r="EB14" i="24" s="1"/>
  <c r="DT2" i="24"/>
  <c r="DT14" i="24" s="1"/>
  <c r="DL2" i="24"/>
  <c r="DL14" i="24" s="1"/>
  <c r="DD2" i="24"/>
  <c r="DD14" i="24" s="1"/>
  <c r="CV2" i="24"/>
  <c r="CV14" i="24" s="1"/>
  <c r="CN2" i="24"/>
  <c r="CN14" i="24" s="1"/>
  <c r="CF2" i="24"/>
  <c r="CF14" i="24" s="1"/>
  <c r="BX2" i="24"/>
  <c r="BX14" i="24" s="1"/>
  <c r="BP2" i="24"/>
  <c r="BP14" i="24" s="1"/>
  <c r="BH2" i="24"/>
  <c r="BH14" i="24" s="1"/>
  <c r="BJ25" i="24" s="1"/>
  <c r="AZ2" i="24"/>
  <c r="AZ14" i="24" s="1"/>
  <c r="BB25" i="24" s="1"/>
  <c r="AR2" i="24"/>
  <c r="AR14" i="24" s="1"/>
  <c r="AT25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JW2" i="24"/>
  <c r="JW14" i="24" s="1"/>
  <c r="JO2" i="24"/>
  <c r="JO14" i="24" s="1"/>
  <c r="JG2" i="24"/>
  <c r="JG14" i="24" s="1"/>
  <c r="IY2" i="24"/>
  <c r="IY14" i="24" s="1"/>
  <c r="IQ2" i="24"/>
  <c r="IQ14" i="24" s="1"/>
  <c r="II2" i="24"/>
  <c r="II14" i="24" s="1"/>
  <c r="IA2" i="24"/>
  <c r="IA14" i="24" s="1"/>
  <c r="HS2" i="24"/>
  <c r="HS14" i="24" s="1"/>
  <c r="HK2" i="24"/>
  <c r="HK14" i="24" s="1"/>
  <c r="HC2" i="24"/>
  <c r="HC14" i="24" s="1"/>
  <c r="GU2" i="24"/>
  <c r="GU14" i="24" s="1"/>
  <c r="GM2" i="24"/>
  <c r="GM14" i="24" s="1"/>
  <c r="GE2" i="24"/>
  <c r="GE14" i="24" s="1"/>
  <c r="FW2" i="24"/>
  <c r="FW14" i="24" s="1"/>
  <c r="FO2" i="24"/>
  <c r="FO14" i="24" s="1"/>
  <c r="FG2" i="24"/>
  <c r="FG14" i="24" s="1"/>
  <c r="EY2" i="24"/>
  <c r="EY14" i="24" s="1"/>
  <c r="EQ2" i="24"/>
  <c r="EQ14" i="24" s="1"/>
  <c r="EI2" i="24"/>
  <c r="EI14" i="24" s="1"/>
  <c r="EA2" i="24"/>
  <c r="EA14" i="24" s="1"/>
  <c r="DS2" i="24"/>
  <c r="DS14" i="24" s="1"/>
  <c r="DK2" i="24"/>
  <c r="DK14" i="24" s="1"/>
  <c r="DC2" i="24"/>
  <c r="DC14" i="24" s="1"/>
  <c r="CU2" i="24"/>
  <c r="CU14" i="24" s="1"/>
  <c r="CM2" i="24"/>
  <c r="CM14" i="24" s="1"/>
  <c r="CE2" i="24"/>
  <c r="CE14" i="24" s="1"/>
  <c r="BW2" i="24"/>
  <c r="BW14" i="24" s="1"/>
  <c r="BO2" i="24"/>
  <c r="BO14" i="24" s="1"/>
  <c r="BG2" i="24"/>
  <c r="BG14" i="24" s="1"/>
  <c r="BI25" i="24" s="1"/>
  <c r="AY2" i="24"/>
  <c r="AY14" i="24" s="1"/>
  <c r="BA25" i="24" s="1"/>
  <c r="AQ2" i="24"/>
  <c r="AQ14" i="24" s="1"/>
  <c r="AS25" i="24" s="1"/>
  <c r="AI2" i="24"/>
  <c r="AI14" i="24" s="1"/>
  <c r="AK25" i="24" s="1"/>
  <c r="AA2" i="24"/>
  <c r="S2" i="24"/>
  <c r="K2" i="24"/>
  <c r="C2" i="24"/>
  <c r="A14" i="24"/>
  <c r="KD2" i="24"/>
  <c r="KD14" i="24" s="1"/>
  <c r="HR2" i="24"/>
  <c r="HR14" i="24" s="1"/>
  <c r="FF2" i="24"/>
  <c r="FF14" i="24" s="1"/>
  <c r="CT2" i="24"/>
  <c r="CT14" i="24" s="1"/>
  <c r="AH2" i="24"/>
  <c r="AH14" i="24" s="1"/>
  <c r="AJ25" i="24" s="1"/>
  <c r="JV2" i="24"/>
  <c r="JV14" i="24" s="1"/>
  <c r="HJ2" i="24"/>
  <c r="HJ14" i="24" s="1"/>
  <c r="EX2" i="24"/>
  <c r="EX14" i="24" s="1"/>
  <c r="CL2" i="24"/>
  <c r="CL14" i="24" s="1"/>
  <c r="Z2" i="24"/>
  <c r="Z14" i="24" s="1"/>
  <c r="JN2" i="24"/>
  <c r="JN14" i="24" s="1"/>
  <c r="HB2" i="24"/>
  <c r="HB14" i="24" s="1"/>
  <c r="EP2" i="24"/>
  <c r="EP14" i="24" s="1"/>
  <c r="CD2" i="24"/>
  <c r="CD14" i="24" s="1"/>
  <c r="R2" i="24"/>
  <c r="R14" i="24" s="1"/>
  <c r="JF2" i="24"/>
  <c r="JF14" i="24" s="1"/>
  <c r="GT2" i="24"/>
  <c r="GT14" i="24" s="1"/>
  <c r="EH2" i="24"/>
  <c r="EH14" i="24" s="1"/>
  <c r="BV2" i="24"/>
  <c r="BV14" i="24" s="1"/>
  <c r="J2" i="24"/>
  <c r="J14" i="24" s="1"/>
  <c r="IP2" i="24"/>
  <c r="IP14" i="24" s="1"/>
  <c r="GD2" i="24"/>
  <c r="GD14" i="24" s="1"/>
  <c r="DR2" i="24"/>
  <c r="DR14" i="24" s="1"/>
  <c r="BF2" i="24"/>
  <c r="BF14" i="24" s="1"/>
  <c r="BH25" i="24" s="1"/>
  <c r="IH2" i="24"/>
  <c r="IH14" i="24" s="1"/>
  <c r="FV2" i="24"/>
  <c r="FV14" i="24" s="1"/>
  <c r="DJ2" i="24"/>
  <c r="DJ14" i="24" s="1"/>
  <c r="AX2" i="24"/>
  <c r="AX14" i="24" s="1"/>
  <c r="AZ25" i="24" s="1"/>
  <c r="B2" i="24"/>
  <c r="IX2" i="24"/>
  <c r="IX14" i="24" s="1"/>
  <c r="DZ7" i="24"/>
  <c r="DZ19" i="24" s="1"/>
  <c r="FQ6" i="24"/>
  <c r="FQ18" i="24" s="1"/>
  <c r="H8" i="24"/>
  <c r="P8" i="24"/>
  <c r="X8" i="24"/>
  <c r="AF8" i="24"/>
  <c r="AN8" i="24"/>
  <c r="AN20" i="24" s="1"/>
  <c r="AP31" i="24" s="1"/>
  <c r="AV8" i="24"/>
  <c r="AV20" i="24" s="1"/>
  <c r="AX31" i="24" s="1"/>
  <c r="BD8" i="24"/>
  <c r="BD20" i="24" s="1"/>
  <c r="BF31" i="24" s="1"/>
  <c r="BL8" i="24"/>
  <c r="BL20" i="24" s="1"/>
  <c r="BN31" i="24" s="1"/>
  <c r="BT8" i="24"/>
  <c r="BT20" i="24" s="1"/>
  <c r="CB8" i="24"/>
  <c r="CB20" i="24" s="1"/>
  <c r="CJ8" i="24"/>
  <c r="CJ20" i="24" s="1"/>
  <c r="CR8" i="24"/>
  <c r="CR20" i="24" s="1"/>
  <c r="CZ8" i="24"/>
  <c r="CZ20" i="24" s="1"/>
  <c r="DH8" i="24"/>
  <c r="DH20" i="24" s="1"/>
  <c r="DP8" i="24"/>
  <c r="DP20" i="24" s="1"/>
  <c r="DX8" i="24"/>
  <c r="DX20" i="24" s="1"/>
  <c r="EF8" i="24"/>
  <c r="EF20" i="24" s="1"/>
  <c r="EN8" i="24"/>
  <c r="EN20" i="24" s="1"/>
  <c r="EV8" i="24"/>
  <c r="EV20" i="24" s="1"/>
  <c r="FD8" i="24"/>
  <c r="FD20" i="24" s="1"/>
  <c r="FL8" i="24"/>
  <c r="FL20" i="24" s="1"/>
  <c r="FT8" i="24"/>
  <c r="FT20" i="24" s="1"/>
  <c r="GB8" i="24"/>
  <c r="GB20" i="24" s="1"/>
  <c r="GJ8" i="24"/>
  <c r="GJ20" i="24" s="1"/>
  <c r="GR8" i="24"/>
  <c r="GR20" i="24" s="1"/>
  <c r="GZ8" i="24"/>
  <c r="GZ20" i="24" s="1"/>
  <c r="HH8" i="24"/>
  <c r="HH20" i="24" s="1"/>
  <c r="HP8" i="24"/>
  <c r="HP20" i="24" s="1"/>
  <c r="HX8" i="24"/>
  <c r="HX20" i="24" s="1"/>
  <c r="IF8" i="24"/>
  <c r="IF20" i="24" s="1"/>
  <c r="IN8" i="24"/>
  <c r="IN20" i="24" s="1"/>
  <c r="IV8" i="24"/>
  <c r="IV20" i="24" s="1"/>
  <c r="JD8" i="24"/>
  <c r="JD20" i="24" s="1"/>
  <c r="JL8" i="24"/>
  <c r="JL20" i="24" s="1"/>
  <c r="JT8" i="24"/>
  <c r="JT20" i="24" s="1"/>
  <c r="KB8" i="24"/>
  <c r="KB20" i="24" s="1"/>
  <c r="KJ8" i="24"/>
  <c r="KJ20" i="24" s="1"/>
  <c r="I8" i="24"/>
  <c r="Q8" i="24"/>
  <c r="Y8" i="24"/>
  <c r="AG8" i="24"/>
  <c r="AO8" i="24"/>
  <c r="AO20" i="24" s="1"/>
  <c r="AQ31" i="24" s="1"/>
  <c r="AW8" i="24"/>
  <c r="AW20" i="24" s="1"/>
  <c r="AY31" i="24" s="1"/>
  <c r="BE8" i="24"/>
  <c r="BE20" i="24" s="1"/>
  <c r="BG31" i="24" s="1"/>
  <c r="BM8" i="24"/>
  <c r="BM20" i="24" s="1"/>
  <c r="BO31" i="24" s="1"/>
  <c r="BU8" i="24"/>
  <c r="BU20" i="24" s="1"/>
  <c r="CC8" i="24"/>
  <c r="CC20" i="24" s="1"/>
  <c r="CK8" i="24"/>
  <c r="CK20" i="24" s="1"/>
  <c r="CS8" i="24"/>
  <c r="CS20" i="24" s="1"/>
  <c r="DA8" i="24"/>
  <c r="DA20" i="24" s="1"/>
  <c r="DI8" i="24"/>
  <c r="DI20" i="24" s="1"/>
  <c r="DQ8" i="24"/>
  <c r="DQ20" i="24" s="1"/>
  <c r="DY8" i="24"/>
  <c r="DY20" i="24" s="1"/>
  <c r="EG8" i="24"/>
  <c r="EG20" i="24" s="1"/>
  <c r="EO8" i="24"/>
  <c r="EO20" i="24" s="1"/>
  <c r="EW8" i="24"/>
  <c r="EW20" i="24" s="1"/>
  <c r="FE8" i="24"/>
  <c r="FE20" i="24" s="1"/>
  <c r="FM8" i="24"/>
  <c r="FM20" i="24" s="1"/>
  <c r="FU8" i="24"/>
  <c r="FU20" i="24" s="1"/>
  <c r="GC8" i="24"/>
  <c r="GC20" i="24" s="1"/>
  <c r="GK8" i="24"/>
  <c r="GK20" i="24" s="1"/>
  <c r="GS8" i="24"/>
  <c r="GS20" i="24" s="1"/>
  <c r="HA8" i="24"/>
  <c r="HA20" i="24" s="1"/>
  <c r="HI8" i="24"/>
  <c r="HI20" i="24" s="1"/>
  <c r="HQ8" i="24"/>
  <c r="HQ20" i="24" s="1"/>
  <c r="HY8" i="24"/>
  <c r="HY20" i="24" s="1"/>
  <c r="IG8" i="24"/>
  <c r="IG20" i="24" s="1"/>
  <c r="IO8" i="24"/>
  <c r="IO20" i="24" s="1"/>
  <c r="IW8" i="24"/>
  <c r="IW20" i="24" s="1"/>
  <c r="JE8" i="24"/>
  <c r="JE20" i="24" s="1"/>
  <c r="JM8" i="24"/>
  <c r="JM20" i="24" s="1"/>
  <c r="JU8" i="24"/>
  <c r="JU20" i="24" s="1"/>
  <c r="KC8" i="24"/>
  <c r="KC20" i="24" s="1"/>
  <c r="KK8" i="24"/>
  <c r="KK20" i="24" s="1"/>
  <c r="B8" i="24"/>
  <c r="J8" i="24"/>
  <c r="R8" i="24"/>
  <c r="Z8" i="24"/>
  <c r="AH8" i="24"/>
  <c r="AP8" i="24"/>
  <c r="AP20" i="24" s="1"/>
  <c r="AR31" i="24" s="1"/>
  <c r="AX8" i="24"/>
  <c r="AX20" i="24" s="1"/>
  <c r="AZ31" i="24" s="1"/>
  <c r="BF8" i="24"/>
  <c r="BF20" i="24" s="1"/>
  <c r="BH31" i="24" s="1"/>
  <c r="BN8" i="24"/>
  <c r="BN20" i="24" s="1"/>
  <c r="BV8" i="24"/>
  <c r="BV20" i="24" s="1"/>
  <c r="CD8" i="24"/>
  <c r="CD20" i="24" s="1"/>
  <c r="CL8" i="24"/>
  <c r="CL20" i="24" s="1"/>
  <c r="CT8" i="24"/>
  <c r="CT20" i="24" s="1"/>
  <c r="DB8" i="24"/>
  <c r="DB20" i="24" s="1"/>
  <c r="DJ8" i="24"/>
  <c r="DJ20" i="24" s="1"/>
  <c r="DR8" i="24"/>
  <c r="DR20" i="24" s="1"/>
  <c r="DZ8" i="24"/>
  <c r="DZ20" i="24" s="1"/>
  <c r="EH8" i="24"/>
  <c r="EH20" i="24" s="1"/>
  <c r="EP8" i="24"/>
  <c r="EP20" i="24" s="1"/>
  <c r="EX8" i="24"/>
  <c r="EX20" i="24" s="1"/>
  <c r="FF8" i="24"/>
  <c r="FF20" i="24" s="1"/>
  <c r="FN8" i="24"/>
  <c r="FN20" i="24" s="1"/>
  <c r="FV8" i="24"/>
  <c r="FV20" i="24" s="1"/>
  <c r="GD8" i="24"/>
  <c r="GD20" i="24" s="1"/>
  <c r="GL8" i="24"/>
  <c r="GL20" i="24" s="1"/>
  <c r="GT8" i="24"/>
  <c r="GT20" i="24" s="1"/>
  <c r="HB8" i="24"/>
  <c r="HB20" i="24" s="1"/>
  <c r="HJ8" i="24"/>
  <c r="HJ20" i="24" s="1"/>
  <c r="HR8" i="24"/>
  <c r="HR20" i="24" s="1"/>
  <c r="HZ8" i="24"/>
  <c r="HZ20" i="24" s="1"/>
  <c r="IH8" i="24"/>
  <c r="IH20" i="24" s="1"/>
  <c r="IP8" i="24"/>
  <c r="IP20" i="24" s="1"/>
  <c r="IX8" i="24"/>
  <c r="IX20" i="24" s="1"/>
  <c r="JF8" i="24"/>
  <c r="JF20" i="24" s="1"/>
  <c r="JN8" i="24"/>
  <c r="JN20" i="24" s="1"/>
  <c r="JV8" i="24"/>
  <c r="JV20" i="24" s="1"/>
  <c r="KD8" i="24"/>
  <c r="KD20" i="24" s="1"/>
  <c r="KL8" i="24"/>
  <c r="KL20" i="24" s="1"/>
  <c r="C8" i="24"/>
  <c r="K8" i="24"/>
  <c r="S8" i="24"/>
  <c r="AA8" i="24"/>
  <c r="AI8" i="24"/>
  <c r="AI20" i="24" s="1"/>
  <c r="AK31" i="24" s="1"/>
  <c r="AQ8" i="24"/>
  <c r="AQ20" i="24" s="1"/>
  <c r="AS31" i="24" s="1"/>
  <c r="AY8" i="24"/>
  <c r="AY20" i="24" s="1"/>
  <c r="BA31" i="24" s="1"/>
  <c r="BG8" i="24"/>
  <c r="BG20" i="24" s="1"/>
  <c r="BI31" i="24" s="1"/>
  <c r="BO8" i="24"/>
  <c r="BO20" i="24" s="1"/>
  <c r="BW8" i="24"/>
  <c r="BW20" i="24" s="1"/>
  <c r="CE8" i="24"/>
  <c r="CE20" i="24" s="1"/>
  <c r="CM8" i="24"/>
  <c r="CM20" i="24" s="1"/>
  <c r="CU8" i="24"/>
  <c r="CU20" i="24" s="1"/>
  <c r="DC8" i="24"/>
  <c r="DC20" i="24" s="1"/>
  <c r="DK8" i="24"/>
  <c r="DK20" i="24" s="1"/>
  <c r="DS8" i="24"/>
  <c r="DS20" i="24" s="1"/>
  <c r="EA8" i="24"/>
  <c r="EA20" i="24" s="1"/>
  <c r="EI8" i="24"/>
  <c r="EI20" i="24" s="1"/>
  <c r="EQ8" i="24"/>
  <c r="EQ20" i="24" s="1"/>
  <c r="EY8" i="24"/>
  <c r="EY20" i="24" s="1"/>
  <c r="FG8" i="24"/>
  <c r="FG20" i="24" s="1"/>
  <c r="FO8" i="24"/>
  <c r="FO20" i="24" s="1"/>
  <c r="FW8" i="24"/>
  <c r="FW20" i="24" s="1"/>
  <c r="GE8" i="24"/>
  <c r="GE20" i="24" s="1"/>
  <c r="GM8" i="24"/>
  <c r="GM20" i="24" s="1"/>
  <c r="GU8" i="24"/>
  <c r="GU20" i="24" s="1"/>
  <c r="HC8" i="24"/>
  <c r="HC20" i="24" s="1"/>
  <c r="HK8" i="24"/>
  <c r="HK20" i="24" s="1"/>
  <c r="HS8" i="24"/>
  <c r="HS20" i="24" s="1"/>
  <c r="IA8" i="24"/>
  <c r="IA20" i="24" s="1"/>
  <c r="II8" i="24"/>
  <c r="II20" i="24" s="1"/>
  <c r="IQ8" i="24"/>
  <c r="IQ20" i="24" s="1"/>
  <c r="IY8" i="24"/>
  <c r="IY20" i="24" s="1"/>
  <c r="JG8" i="24"/>
  <c r="JG20" i="24" s="1"/>
  <c r="JO8" i="24"/>
  <c r="JO20" i="24" s="1"/>
  <c r="JW8" i="24"/>
  <c r="JW20" i="24" s="1"/>
  <c r="KE8" i="24"/>
  <c r="KE20" i="24" s="1"/>
  <c r="KM8" i="24"/>
  <c r="KM20" i="24" s="1"/>
  <c r="D8" i="24"/>
  <c r="L8" i="24"/>
  <c r="T8" i="24"/>
  <c r="AB8" i="24"/>
  <c r="AJ8" i="24"/>
  <c r="AJ20" i="24" s="1"/>
  <c r="AL31" i="24" s="1"/>
  <c r="AR8" i="24"/>
  <c r="AR20" i="24" s="1"/>
  <c r="AT31" i="24" s="1"/>
  <c r="AZ8" i="24"/>
  <c r="AZ20" i="24" s="1"/>
  <c r="BB31" i="24" s="1"/>
  <c r="BH8" i="24"/>
  <c r="BH20" i="24" s="1"/>
  <c r="BJ31" i="24" s="1"/>
  <c r="BP8" i="24"/>
  <c r="BP20" i="24" s="1"/>
  <c r="BX8" i="24"/>
  <c r="BX20" i="24" s="1"/>
  <c r="CF8" i="24"/>
  <c r="CF20" i="24" s="1"/>
  <c r="CN8" i="24"/>
  <c r="CN20" i="24" s="1"/>
  <c r="CV8" i="24"/>
  <c r="CV20" i="24" s="1"/>
  <c r="DD8" i="24"/>
  <c r="DD20" i="24" s="1"/>
  <c r="DL8" i="24"/>
  <c r="DL20" i="24" s="1"/>
  <c r="DT8" i="24"/>
  <c r="DT20" i="24" s="1"/>
  <c r="EB8" i="24"/>
  <c r="EB20" i="24" s="1"/>
  <c r="EJ8" i="24"/>
  <c r="EJ20" i="24" s="1"/>
  <c r="ER8" i="24"/>
  <c r="ER20" i="24" s="1"/>
  <c r="EZ8" i="24"/>
  <c r="EZ20" i="24" s="1"/>
  <c r="FH8" i="24"/>
  <c r="FH20" i="24" s="1"/>
  <c r="FP8" i="24"/>
  <c r="FP20" i="24" s="1"/>
  <c r="FX8" i="24"/>
  <c r="FX20" i="24" s="1"/>
  <c r="GF8" i="24"/>
  <c r="GF20" i="24" s="1"/>
  <c r="GN8" i="24"/>
  <c r="GN20" i="24" s="1"/>
  <c r="GV8" i="24"/>
  <c r="GV20" i="24" s="1"/>
  <c r="HD8" i="24"/>
  <c r="HD20" i="24" s="1"/>
  <c r="HL8" i="24"/>
  <c r="HL20" i="24" s="1"/>
  <c r="HT8" i="24"/>
  <c r="HT20" i="24" s="1"/>
  <c r="IB8" i="24"/>
  <c r="IB20" i="24" s="1"/>
  <c r="IJ8" i="24"/>
  <c r="IJ20" i="24" s="1"/>
  <c r="IR8" i="24"/>
  <c r="IR20" i="24" s="1"/>
  <c r="IZ8" i="24"/>
  <c r="IZ20" i="24" s="1"/>
  <c r="JH8" i="24"/>
  <c r="JH20" i="24" s="1"/>
  <c r="JP8" i="24"/>
  <c r="JP20" i="24" s="1"/>
  <c r="JX8" i="24"/>
  <c r="JX20" i="24" s="1"/>
  <c r="KF8" i="24"/>
  <c r="KF20" i="24" s="1"/>
  <c r="KN8" i="24"/>
  <c r="KN20" i="24" s="1"/>
  <c r="E8" i="24"/>
  <c r="M8" i="24"/>
  <c r="M20" i="24" s="1"/>
  <c r="U8" i="24"/>
  <c r="U20" i="24" s="1"/>
  <c r="AC8" i="24"/>
  <c r="AC20" i="24" s="1"/>
  <c r="AK8" i="24"/>
  <c r="AK20" i="24" s="1"/>
  <c r="AM31" i="24" s="1"/>
  <c r="AS8" i="24"/>
  <c r="AS20" i="24" s="1"/>
  <c r="AU31" i="24" s="1"/>
  <c r="BA8" i="24"/>
  <c r="BA20" i="24" s="1"/>
  <c r="BC31" i="24" s="1"/>
  <c r="BI8" i="24"/>
  <c r="BI20" i="24" s="1"/>
  <c r="BK31" i="24" s="1"/>
  <c r="BQ8" i="24"/>
  <c r="BQ20" i="24" s="1"/>
  <c r="BY8" i="24"/>
  <c r="BY20" i="24" s="1"/>
  <c r="CG8" i="24"/>
  <c r="CG20" i="24" s="1"/>
  <c r="CO8" i="24"/>
  <c r="CO20" i="24" s="1"/>
  <c r="CW8" i="24"/>
  <c r="CW20" i="24" s="1"/>
  <c r="DE8" i="24"/>
  <c r="DE20" i="24" s="1"/>
  <c r="DM8" i="24"/>
  <c r="DM20" i="24" s="1"/>
  <c r="DU8" i="24"/>
  <c r="DU20" i="24" s="1"/>
  <c r="EC8" i="24"/>
  <c r="EC20" i="24" s="1"/>
  <c r="EK8" i="24"/>
  <c r="EK20" i="24" s="1"/>
  <c r="ES8" i="24"/>
  <c r="ES20" i="24" s="1"/>
  <c r="FA8" i="24"/>
  <c r="FA20" i="24" s="1"/>
  <c r="FI8" i="24"/>
  <c r="FI20" i="24" s="1"/>
  <c r="FQ8" i="24"/>
  <c r="FQ20" i="24" s="1"/>
  <c r="FY8" i="24"/>
  <c r="FY20" i="24" s="1"/>
  <c r="GG8" i="24"/>
  <c r="GG20" i="24" s="1"/>
  <c r="GO8" i="24"/>
  <c r="GO20" i="24" s="1"/>
  <c r="GW8" i="24"/>
  <c r="GW20" i="24" s="1"/>
  <c r="HE8" i="24"/>
  <c r="HE20" i="24" s="1"/>
  <c r="HM8" i="24"/>
  <c r="HM20" i="24" s="1"/>
  <c r="HU8" i="24"/>
  <c r="HU20" i="24" s="1"/>
  <c r="IC8" i="24"/>
  <c r="IC20" i="24" s="1"/>
  <c r="IK8" i="24"/>
  <c r="IK20" i="24" s="1"/>
  <c r="IS8" i="24"/>
  <c r="IS20" i="24" s="1"/>
  <c r="JA8" i="24"/>
  <c r="JA20" i="24" s="1"/>
  <c r="JI8" i="24"/>
  <c r="JI20" i="24" s="1"/>
  <c r="JQ8" i="24"/>
  <c r="JQ20" i="24" s="1"/>
  <c r="JY8" i="24"/>
  <c r="JY20" i="24" s="1"/>
  <c r="KG8" i="24"/>
  <c r="KG20" i="24" s="1"/>
  <c r="A20" i="24"/>
  <c r="F8" i="24"/>
  <c r="N8" i="24"/>
  <c r="N20" i="24" s="1"/>
  <c r="V8" i="24"/>
  <c r="AD8" i="24"/>
  <c r="AD20" i="24" s="1"/>
  <c r="AL8" i="24"/>
  <c r="AL20" i="24" s="1"/>
  <c r="AN31" i="24" s="1"/>
  <c r="AT8" i="24"/>
  <c r="AT20" i="24" s="1"/>
  <c r="AV31" i="24" s="1"/>
  <c r="BB8" i="24"/>
  <c r="BB20" i="24" s="1"/>
  <c r="BD31" i="24" s="1"/>
  <c r="BJ8" i="24"/>
  <c r="BJ20" i="24" s="1"/>
  <c r="BL31" i="24" s="1"/>
  <c r="BR8" i="24"/>
  <c r="BR20" i="24" s="1"/>
  <c r="BZ8" i="24"/>
  <c r="BZ20" i="24" s="1"/>
  <c r="CH8" i="24"/>
  <c r="CH20" i="24" s="1"/>
  <c r="CP8" i="24"/>
  <c r="CP20" i="24" s="1"/>
  <c r="CX8" i="24"/>
  <c r="CX20" i="24" s="1"/>
  <c r="DF8" i="24"/>
  <c r="DF20" i="24" s="1"/>
  <c r="DN8" i="24"/>
  <c r="DN20" i="24" s="1"/>
  <c r="DV8" i="24"/>
  <c r="DV20" i="24" s="1"/>
  <c r="ED8" i="24"/>
  <c r="ED20" i="24" s="1"/>
  <c r="EL8" i="24"/>
  <c r="EL20" i="24" s="1"/>
  <c r="ET8" i="24"/>
  <c r="ET20" i="24" s="1"/>
  <c r="FB8" i="24"/>
  <c r="FB20" i="24" s="1"/>
  <c r="FJ8" i="24"/>
  <c r="FJ20" i="24" s="1"/>
  <c r="FR8" i="24"/>
  <c r="FR20" i="24" s="1"/>
  <c r="FZ8" i="24"/>
  <c r="FZ20" i="24" s="1"/>
  <c r="GH8" i="24"/>
  <c r="GH20" i="24" s="1"/>
  <c r="GP8" i="24"/>
  <c r="GP20" i="24" s="1"/>
  <c r="GX8" i="24"/>
  <c r="GX20" i="24" s="1"/>
  <c r="HF8" i="24"/>
  <c r="HF20" i="24" s="1"/>
  <c r="HN8" i="24"/>
  <c r="HN20" i="24" s="1"/>
  <c r="HV8" i="24"/>
  <c r="HV20" i="24" s="1"/>
  <c r="ID8" i="24"/>
  <c r="ID20" i="24" s="1"/>
  <c r="IL8" i="24"/>
  <c r="IL20" i="24" s="1"/>
  <c r="IT8" i="24"/>
  <c r="IT20" i="24" s="1"/>
  <c r="JB8" i="24"/>
  <c r="JB20" i="24" s="1"/>
  <c r="JJ8" i="24"/>
  <c r="JJ20" i="24" s="1"/>
  <c r="JR8" i="24"/>
  <c r="JR20" i="24" s="1"/>
  <c r="JZ8" i="24"/>
  <c r="JZ20" i="24" s="1"/>
  <c r="KH8" i="24"/>
  <c r="KH20" i="24" s="1"/>
  <c r="BC8" i="24"/>
  <c r="BC20" i="24" s="1"/>
  <c r="BE31" i="24" s="1"/>
  <c r="DO8" i="24"/>
  <c r="DO20" i="24" s="1"/>
  <c r="GA8" i="24"/>
  <c r="GA20" i="24" s="1"/>
  <c r="IM8" i="24"/>
  <c r="IM20" i="24" s="1"/>
  <c r="BK8" i="24"/>
  <c r="BK20" i="24" s="1"/>
  <c r="BM31" i="24" s="1"/>
  <c r="DW8" i="24"/>
  <c r="DW20" i="24" s="1"/>
  <c r="GI8" i="24"/>
  <c r="GI20" i="24" s="1"/>
  <c r="IU8" i="24"/>
  <c r="IU20" i="24" s="1"/>
  <c r="G8" i="24"/>
  <c r="BS8" i="24"/>
  <c r="BS20" i="24" s="1"/>
  <c r="EE8" i="24"/>
  <c r="EE20" i="24" s="1"/>
  <c r="GQ8" i="24"/>
  <c r="GQ20" i="24" s="1"/>
  <c r="JC8" i="24"/>
  <c r="JC20" i="24" s="1"/>
  <c r="O8" i="24"/>
  <c r="CA8" i="24"/>
  <c r="CA20" i="24" s="1"/>
  <c r="EM8" i="24"/>
  <c r="EM20" i="24" s="1"/>
  <c r="GY8" i="24"/>
  <c r="GY20" i="24" s="1"/>
  <c r="JK8" i="24"/>
  <c r="JK20" i="24" s="1"/>
  <c r="AE8" i="24"/>
  <c r="CQ8" i="24"/>
  <c r="CQ20" i="24" s="1"/>
  <c r="FC8" i="24"/>
  <c r="FC20" i="24" s="1"/>
  <c r="HO8" i="24"/>
  <c r="HO20" i="24" s="1"/>
  <c r="KA8" i="24"/>
  <c r="KA20" i="24" s="1"/>
  <c r="AM8" i="24"/>
  <c r="AM20" i="24" s="1"/>
  <c r="AO31" i="24" s="1"/>
  <c r="CY8" i="24"/>
  <c r="CY20" i="24" s="1"/>
  <c r="FK8" i="24"/>
  <c r="FK20" i="24" s="1"/>
  <c r="HW8" i="24"/>
  <c r="HW20" i="24" s="1"/>
  <c r="KI8" i="24"/>
  <c r="KI20" i="24" s="1"/>
  <c r="AP2" i="24"/>
  <c r="AP14" i="24" s="1"/>
  <c r="AR25" i="24" s="1"/>
  <c r="KL2" i="24"/>
  <c r="KL14" i="24" s="1"/>
  <c r="AU8" i="24"/>
  <c r="AU20" i="24" s="1"/>
  <c r="AW31" i="24" s="1"/>
  <c r="EC6" i="24"/>
  <c r="EC18" i="24" s="1"/>
  <c r="C7" i="24"/>
  <c r="K7" i="24"/>
  <c r="S7" i="24"/>
  <c r="AA7" i="24"/>
  <c r="AI7" i="24"/>
  <c r="AQ7" i="24"/>
  <c r="AQ19" i="24" s="1"/>
  <c r="AS30" i="24" s="1"/>
  <c r="AY7" i="24"/>
  <c r="AY19" i="24" s="1"/>
  <c r="BA30" i="24" s="1"/>
  <c r="BG7" i="24"/>
  <c r="BG19" i="24" s="1"/>
  <c r="BI30" i="24" s="1"/>
  <c r="BO7" i="24"/>
  <c r="BO19" i="24" s="1"/>
  <c r="BW7" i="24"/>
  <c r="BW19" i="24" s="1"/>
  <c r="CE7" i="24"/>
  <c r="CE19" i="24" s="1"/>
  <c r="CM7" i="24"/>
  <c r="CM19" i="24" s="1"/>
  <c r="CU7" i="24"/>
  <c r="CU19" i="24" s="1"/>
  <c r="DC7" i="24"/>
  <c r="DC19" i="24" s="1"/>
  <c r="DK7" i="24"/>
  <c r="DK19" i="24" s="1"/>
  <c r="DS7" i="24"/>
  <c r="DS19" i="24" s="1"/>
  <c r="EA7" i="24"/>
  <c r="EA19" i="24" s="1"/>
  <c r="EI7" i="24"/>
  <c r="EI19" i="24" s="1"/>
  <c r="EQ7" i="24"/>
  <c r="EQ19" i="24" s="1"/>
  <c r="EY7" i="24"/>
  <c r="EY19" i="24" s="1"/>
  <c r="FG7" i="24"/>
  <c r="FG19" i="24" s="1"/>
  <c r="FO7" i="24"/>
  <c r="FO19" i="24" s="1"/>
  <c r="FW7" i="24"/>
  <c r="FW19" i="24" s="1"/>
  <c r="GE7" i="24"/>
  <c r="GE19" i="24" s="1"/>
  <c r="GM7" i="24"/>
  <c r="GM19" i="24" s="1"/>
  <c r="GU7" i="24"/>
  <c r="GU19" i="24" s="1"/>
  <c r="HC7" i="24"/>
  <c r="HC19" i="24" s="1"/>
  <c r="HK7" i="24"/>
  <c r="HK19" i="24" s="1"/>
  <c r="HS7" i="24"/>
  <c r="HS19" i="24" s="1"/>
  <c r="IA7" i="24"/>
  <c r="IA19" i="24" s="1"/>
  <c r="II7" i="24"/>
  <c r="II19" i="24" s="1"/>
  <c r="IQ7" i="24"/>
  <c r="IQ19" i="24" s="1"/>
  <c r="IY7" i="24"/>
  <c r="IY19" i="24" s="1"/>
  <c r="JG7" i="24"/>
  <c r="JG19" i="24" s="1"/>
  <c r="JO7" i="24"/>
  <c r="JO19" i="24" s="1"/>
  <c r="JW7" i="24"/>
  <c r="JW19" i="24" s="1"/>
  <c r="KE7" i="24"/>
  <c r="KE19" i="24" s="1"/>
  <c r="KM7" i="24"/>
  <c r="KM19" i="24" s="1"/>
  <c r="D7" i="24"/>
  <c r="L7" i="24"/>
  <c r="T7" i="24"/>
  <c r="AB7" i="24"/>
  <c r="AJ7" i="24"/>
  <c r="AJ19" i="24" s="1"/>
  <c r="AR7" i="24"/>
  <c r="AR19" i="24" s="1"/>
  <c r="AT30" i="24" s="1"/>
  <c r="AZ7" i="24"/>
  <c r="AZ19" i="24" s="1"/>
  <c r="BB30" i="24" s="1"/>
  <c r="BH7" i="24"/>
  <c r="BH19" i="24" s="1"/>
  <c r="BJ30" i="24" s="1"/>
  <c r="BP7" i="24"/>
  <c r="BP19" i="24" s="1"/>
  <c r="BX7" i="24"/>
  <c r="BX19" i="24" s="1"/>
  <c r="CF7" i="24"/>
  <c r="CF19" i="24" s="1"/>
  <c r="CN7" i="24"/>
  <c r="CN19" i="24" s="1"/>
  <c r="CV7" i="24"/>
  <c r="CV19" i="24" s="1"/>
  <c r="DD7" i="24"/>
  <c r="DD19" i="24" s="1"/>
  <c r="DL7" i="24"/>
  <c r="DL19" i="24" s="1"/>
  <c r="DT7" i="24"/>
  <c r="DT19" i="24" s="1"/>
  <c r="EB7" i="24"/>
  <c r="EB19" i="24" s="1"/>
  <c r="EJ7" i="24"/>
  <c r="EJ19" i="24" s="1"/>
  <c r="ER7" i="24"/>
  <c r="ER19" i="24" s="1"/>
  <c r="EZ7" i="24"/>
  <c r="EZ19" i="24" s="1"/>
  <c r="FH7" i="24"/>
  <c r="FH19" i="24" s="1"/>
  <c r="FP7" i="24"/>
  <c r="FP19" i="24" s="1"/>
  <c r="FX7" i="24"/>
  <c r="FX19" i="24" s="1"/>
  <c r="GF7" i="24"/>
  <c r="GF19" i="24" s="1"/>
  <c r="GN7" i="24"/>
  <c r="GN19" i="24" s="1"/>
  <c r="GV7" i="24"/>
  <c r="GV19" i="24" s="1"/>
  <c r="HD7" i="24"/>
  <c r="HD19" i="24" s="1"/>
  <c r="HL7" i="24"/>
  <c r="HL19" i="24" s="1"/>
  <c r="HT7" i="24"/>
  <c r="HT19" i="24" s="1"/>
  <c r="IB7" i="24"/>
  <c r="IB19" i="24" s="1"/>
  <c r="IJ7" i="24"/>
  <c r="IJ19" i="24" s="1"/>
  <c r="IR7" i="24"/>
  <c r="IR19" i="24" s="1"/>
  <c r="IZ7" i="24"/>
  <c r="IZ19" i="24" s="1"/>
  <c r="JH7" i="24"/>
  <c r="JH19" i="24" s="1"/>
  <c r="JP7" i="24"/>
  <c r="JP19" i="24" s="1"/>
  <c r="JX7" i="24"/>
  <c r="JX19" i="24" s="1"/>
  <c r="KF7" i="24"/>
  <c r="KF19" i="24" s="1"/>
  <c r="KN7" i="24"/>
  <c r="KN19" i="24" s="1"/>
  <c r="E7" i="24"/>
  <c r="M7" i="24"/>
  <c r="U7" i="24"/>
  <c r="AC7" i="24"/>
  <c r="AK7" i="24"/>
  <c r="AK19" i="24" s="1"/>
  <c r="AM30" i="24" s="1"/>
  <c r="AS7" i="24"/>
  <c r="AS19" i="24" s="1"/>
  <c r="AU30" i="24" s="1"/>
  <c r="BA7" i="24"/>
  <c r="BA19" i="24" s="1"/>
  <c r="BC30" i="24" s="1"/>
  <c r="BI7" i="24"/>
  <c r="BI19" i="24" s="1"/>
  <c r="BK30" i="24" s="1"/>
  <c r="BQ7" i="24"/>
  <c r="BQ19" i="24" s="1"/>
  <c r="BY7" i="24"/>
  <c r="BY19" i="24" s="1"/>
  <c r="CG7" i="24"/>
  <c r="CG19" i="24" s="1"/>
  <c r="CO7" i="24"/>
  <c r="CO19" i="24" s="1"/>
  <c r="CW7" i="24"/>
  <c r="CW19" i="24" s="1"/>
  <c r="DE7" i="24"/>
  <c r="DE19" i="24" s="1"/>
  <c r="DM7" i="24"/>
  <c r="DM19" i="24" s="1"/>
  <c r="DU7" i="24"/>
  <c r="DU19" i="24" s="1"/>
  <c r="EC7" i="24"/>
  <c r="EC19" i="24" s="1"/>
  <c r="EK7" i="24"/>
  <c r="EK19" i="24" s="1"/>
  <c r="ES7" i="24"/>
  <c r="ES19" i="24" s="1"/>
  <c r="FA7" i="24"/>
  <c r="FA19" i="24" s="1"/>
  <c r="FI7" i="24"/>
  <c r="FI19" i="24" s="1"/>
  <c r="FQ7" i="24"/>
  <c r="FQ19" i="24" s="1"/>
  <c r="FY7" i="24"/>
  <c r="FY19" i="24" s="1"/>
  <c r="GG7" i="24"/>
  <c r="GG19" i="24" s="1"/>
  <c r="GO7" i="24"/>
  <c r="GO19" i="24" s="1"/>
  <c r="GW7" i="24"/>
  <c r="GW19" i="24" s="1"/>
  <c r="HE7" i="24"/>
  <c r="HE19" i="24" s="1"/>
  <c r="HM7" i="24"/>
  <c r="HM19" i="24" s="1"/>
  <c r="HU7" i="24"/>
  <c r="HU19" i="24" s="1"/>
  <c r="IC7" i="24"/>
  <c r="IC19" i="24" s="1"/>
  <c r="IK7" i="24"/>
  <c r="IK19" i="24" s="1"/>
  <c r="IS7" i="24"/>
  <c r="IS19" i="24" s="1"/>
  <c r="JA7" i="24"/>
  <c r="JA19" i="24" s="1"/>
  <c r="JI7" i="24"/>
  <c r="JI19" i="24" s="1"/>
  <c r="JQ7" i="24"/>
  <c r="JQ19" i="24" s="1"/>
  <c r="JY7" i="24"/>
  <c r="JY19" i="24" s="1"/>
  <c r="KG7" i="24"/>
  <c r="KG19" i="24" s="1"/>
  <c r="F7" i="24"/>
  <c r="N7" i="24"/>
  <c r="V7" i="24"/>
  <c r="AD7" i="24"/>
  <c r="AL7" i="24"/>
  <c r="AL19" i="24" s="1"/>
  <c r="AN30" i="24" s="1"/>
  <c r="AT7" i="24"/>
  <c r="AT19" i="24" s="1"/>
  <c r="AV30" i="24" s="1"/>
  <c r="BB7" i="24"/>
  <c r="BB19" i="24" s="1"/>
  <c r="BD30" i="24" s="1"/>
  <c r="BJ7" i="24"/>
  <c r="BJ19" i="24" s="1"/>
  <c r="BL30" i="24" s="1"/>
  <c r="BR7" i="24"/>
  <c r="BR19" i="24" s="1"/>
  <c r="BZ7" i="24"/>
  <c r="BZ19" i="24" s="1"/>
  <c r="CH7" i="24"/>
  <c r="CH19" i="24" s="1"/>
  <c r="CP7" i="24"/>
  <c r="CP19" i="24" s="1"/>
  <c r="CX7" i="24"/>
  <c r="CX19" i="24" s="1"/>
  <c r="DF7" i="24"/>
  <c r="DF19" i="24" s="1"/>
  <c r="DN7" i="24"/>
  <c r="DN19" i="24" s="1"/>
  <c r="DV7" i="24"/>
  <c r="DV19" i="24" s="1"/>
  <c r="ED7" i="24"/>
  <c r="ED19" i="24" s="1"/>
  <c r="EL7" i="24"/>
  <c r="EL19" i="24" s="1"/>
  <c r="ET7" i="24"/>
  <c r="ET19" i="24" s="1"/>
  <c r="FB7" i="24"/>
  <c r="FB19" i="24" s="1"/>
  <c r="FJ7" i="24"/>
  <c r="FJ19" i="24" s="1"/>
  <c r="FR7" i="24"/>
  <c r="FR19" i="24" s="1"/>
  <c r="FZ7" i="24"/>
  <c r="FZ19" i="24" s="1"/>
  <c r="GH7" i="24"/>
  <c r="GH19" i="24" s="1"/>
  <c r="GP7" i="24"/>
  <c r="GP19" i="24" s="1"/>
  <c r="GX7" i="24"/>
  <c r="GX19" i="24" s="1"/>
  <c r="HF7" i="24"/>
  <c r="HF19" i="24" s="1"/>
  <c r="HN7" i="24"/>
  <c r="HN19" i="24" s="1"/>
  <c r="HV7" i="24"/>
  <c r="HV19" i="24" s="1"/>
  <c r="ID7" i="24"/>
  <c r="ID19" i="24" s="1"/>
  <c r="IL7" i="24"/>
  <c r="IL19" i="24" s="1"/>
  <c r="IT7" i="24"/>
  <c r="IT19" i="24" s="1"/>
  <c r="JB7" i="24"/>
  <c r="JB19" i="24" s="1"/>
  <c r="JJ7" i="24"/>
  <c r="JJ19" i="24" s="1"/>
  <c r="JR7" i="24"/>
  <c r="JR19" i="24" s="1"/>
  <c r="JZ7" i="24"/>
  <c r="JZ19" i="24" s="1"/>
  <c r="KH7" i="24"/>
  <c r="KH19" i="24" s="1"/>
  <c r="G7" i="24"/>
  <c r="O7" i="24"/>
  <c r="W7" i="24"/>
  <c r="AE7" i="24"/>
  <c r="AM7" i="24"/>
  <c r="AM19" i="24" s="1"/>
  <c r="AO30" i="24" s="1"/>
  <c r="AU7" i="24"/>
  <c r="AU19" i="24" s="1"/>
  <c r="AW30" i="24" s="1"/>
  <c r="BC7" i="24"/>
  <c r="BC19" i="24" s="1"/>
  <c r="BE30" i="24" s="1"/>
  <c r="BK7" i="24"/>
  <c r="BK19" i="24" s="1"/>
  <c r="BM30" i="24" s="1"/>
  <c r="BS7" i="24"/>
  <c r="BS19" i="24" s="1"/>
  <c r="CA7" i="24"/>
  <c r="CA19" i="24" s="1"/>
  <c r="CI7" i="24"/>
  <c r="CI19" i="24" s="1"/>
  <c r="CQ7" i="24"/>
  <c r="CQ19" i="24" s="1"/>
  <c r="CY7" i="24"/>
  <c r="CY19" i="24" s="1"/>
  <c r="DG7" i="24"/>
  <c r="DG19" i="24" s="1"/>
  <c r="DO7" i="24"/>
  <c r="DO19" i="24" s="1"/>
  <c r="DW7" i="24"/>
  <c r="DW19" i="24" s="1"/>
  <c r="EE7" i="24"/>
  <c r="EE19" i="24" s="1"/>
  <c r="EM7" i="24"/>
  <c r="EM19" i="24" s="1"/>
  <c r="EU7" i="24"/>
  <c r="EU19" i="24" s="1"/>
  <c r="FC7" i="24"/>
  <c r="FC19" i="24" s="1"/>
  <c r="FK7" i="24"/>
  <c r="FK19" i="24" s="1"/>
  <c r="FS7" i="24"/>
  <c r="FS19" i="24" s="1"/>
  <c r="GA7" i="24"/>
  <c r="GA19" i="24" s="1"/>
  <c r="GI7" i="24"/>
  <c r="GI19" i="24" s="1"/>
  <c r="GQ7" i="24"/>
  <c r="GQ19" i="24" s="1"/>
  <c r="GY7" i="24"/>
  <c r="GY19" i="24" s="1"/>
  <c r="HG7" i="24"/>
  <c r="HG19" i="24" s="1"/>
  <c r="HO7" i="24"/>
  <c r="HO19" i="24" s="1"/>
  <c r="HW7" i="24"/>
  <c r="HW19" i="24" s="1"/>
  <c r="IE7" i="24"/>
  <c r="IE19" i="24" s="1"/>
  <c r="IM7" i="24"/>
  <c r="IM19" i="24" s="1"/>
  <c r="IU7" i="24"/>
  <c r="IU19" i="24" s="1"/>
  <c r="JC7" i="24"/>
  <c r="JC19" i="24" s="1"/>
  <c r="JK7" i="24"/>
  <c r="JK19" i="24" s="1"/>
  <c r="JS7" i="24"/>
  <c r="JS19" i="24" s="1"/>
  <c r="KA7" i="24"/>
  <c r="KA19" i="24" s="1"/>
  <c r="KI7" i="24"/>
  <c r="KI19" i="24" s="1"/>
  <c r="A19" i="24"/>
  <c r="H7" i="24"/>
  <c r="H19" i="24" s="1"/>
  <c r="P7" i="24"/>
  <c r="P19" i="24" s="1"/>
  <c r="X7" i="24"/>
  <c r="X19" i="24" s="1"/>
  <c r="AF7" i="24"/>
  <c r="AF19" i="24" s="1"/>
  <c r="AN7" i="24"/>
  <c r="AN19" i="24" s="1"/>
  <c r="AP30" i="24" s="1"/>
  <c r="AV7" i="24"/>
  <c r="AV19" i="24" s="1"/>
  <c r="AX30" i="24" s="1"/>
  <c r="BD7" i="24"/>
  <c r="BD19" i="24" s="1"/>
  <c r="BF30" i="24" s="1"/>
  <c r="BL7" i="24"/>
  <c r="BL19" i="24" s="1"/>
  <c r="BN30" i="24" s="1"/>
  <c r="BT7" i="24"/>
  <c r="BT19" i="24" s="1"/>
  <c r="CB7" i="24"/>
  <c r="CB19" i="24" s="1"/>
  <c r="CJ7" i="24"/>
  <c r="CJ19" i="24" s="1"/>
  <c r="CR7" i="24"/>
  <c r="CR19" i="24" s="1"/>
  <c r="CZ7" i="24"/>
  <c r="CZ19" i="24" s="1"/>
  <c r="DH7" i="24"/>
  <c r="DH19" i="24" s="1"/>
  <c r="DP7" i="24"/>
  <c r="DP19" i="24" s="1"/>
  <c r="DX7" i="24"/>
  <c r="DX19" i="24" s="1"/>
  <c r="EF7" i="24"/>
  <c r="EF19" i="24" s="1"/>
  <c r="EN7" i="24"/>
  <c r="EN19" i="24" s="1"/>
  <c r="EV7" i="24"/>
  <c r="EV19" i="24" s="1"/>
  <c r="FD7" i="24"/>
  <c r="FD19" i="24" s="1"/>
  <c r="FL7" i="24"/>
  <c r="FL19" i="24" s="1"/>
  <c r="FT7" i="24"/>
  <c r="FT19" i="24" s="1"/>
  <c r="GB7" i="24"/>
  <c r="GB19" i="24" s="1"/>
  <c r="GJ7" i="24"/>
  <c r="GJ19" i="24" s="1"/>
  <c r="GR7" i="24"/>
  <c r="GR19" i="24" s="1"/>
  <c r="GZ7" i="24"/>
  <c r="GZ19" i="24" s="1"/>
  <c r="HH7" i="24"/>
  <c r="HH19" i="24" s="1"/>
  <c r="HP7" i="24"/>
  <c r="HP19" i="24" s="1"/>
  <c r="HX7" i="24"/>
  <c r="HX19" i="24" s="1"/>
  <c r="IF7" i="24"/>
  <c r="IF19" i="24" s="1"/>
  <c r="IN7" i="24"/>
  <c r="IN19" i="24" s="1"/>
  <c r="IV7" i="24"/>
  <c r="IV19" i="24" s="1"/>
  <c r="JD7" i="24"/>
  <c r="JD19" i="24" s="1"/>
  <c r="JL7" i="24"/>
  <c r="JL19" i="24" s="1"/>
  <c r="JT7" i="24"/>
  <c r="JT19" i="24" s="1"/>
  <c r="KB7" i="24"/>
  <c r="KB19" i="24" s="1"/>
  <c r="KJ7" i="24"/>
  <c r="KJ19" i="24" s="1"/>
  <c r="I7" i="24"/>
  <c r="I19" i="24" s="1"/>
  <c r="Q7" i="24"/>
  <c r="Y7" i="24"/>
  <c r="Y19" i="24" s="1"/>
  <c r="AG7" i="24"/>
  <c r="AG19" i="24" s="1"/>
  <c r="AO7" i="24"/>
  <c r="AO19" i="24" s="1"/>
  <c r="AQ30" i="24" s="1"/>
  <c r="AW7" i="24"/>
  <c r="AW19" i="24" s="1"/>
  <c r="AY30" i="24" s="1"/>
  <c r="BE7" i="24"/>
  <c r="BE19" i="24" s="1"/>
  <c r="BG30" i="24" s="1"/>
  <c r="BM7" i="24"/>
  <c r="BM19" i="24" s="1"/>
  <c r="BO30" i="24" s="1"/>
  <c r="BU7" i="24"/>
  <c r="BU19" i="24" s="1"/>
  <c r="CC7" i="24"/>
  <c r="CC19" i="24" s="1"/>
  <c r="CK7" i="24"/>
  <c r="CK19" i="24" s="1"/>
  <c r="CS7" i="24"/>
  <c r="CS19" i="24" s="1"/>
  <c r="DA7" i="24"/>
  <c r="DA19" i="24" s="1"/>
  <c r="DI7" i="24"/>
  <c r="DI19" i="24" s="1"/>
  <c r="DQ7" i="24"/>
  <c r="DQ19" i="24" s="1"/>
  <c r="DY7" i="24"/>
  <c r="DY19" i="24" s="1"/>
  <c r="EG7" i="24"/>
  <c r="EG19" i="24" s="1"/>
  <c r="EO7" i="24"/>
  <c r="EO19" i="24" s="1"/>
  <c r="EW7" i="24"/>
  <c r="EW19" i="24" s="1"/>
  <c r="FE7" i="24"/>
  <c r="FE19" i="24" s="1"/>
  <c r="FM7" i="24"/>
  <c r="FM19" i="24" s="1"/>
  <c r="FU7" i="24"/>
  <c r="FU19" i="24" s="1"/>
  <c r="GC7" i="24"/>
  <c r="GC19" i="24" s="1"/>
  <c r="GK7" i="24"/>
  <c r="GK19" i="24" s="1"/>
  <c r="GS7" i="24"/>
  <c r="GS19" i="24" s="1"/>
  <c r="HA7" i="24"/>
  <c r="HA19" i="24" s="1"/>
  <c r="HI7" i="24"/>
  <c r="HI19" i="24" s="1"/>
  <c r="HQ7" i="24"/>
  <c r="HQ19" i="24" s="1"/>
  <c r="HY7" i="24"/>
  <c r="HY19" i="24" s="1"/>
  <c r="IG7" i="24"/>
  <c r="IG19" i="24" s="1"/>
  <c r="IO7" i="24"/>
  <c r="IO19" i="24" s="1"/>
  <c r="IW7" i="24"/>
  <c r="IW19" i="24" s="1"/>
  <c r="JE7" i="24"/>
  <c r="JE19" i="24" s="1"/>
  <c r="JM7" i="24"/>
  <c r="JM19" i="24" s="1"/>
  <c r="JU7" i="24"/>
  <c r="JU19" i="24" s="1"/>
  <c r="KC7" i="24"/>
  <c r="KC19" i="24" s="1"/>
  <c r="KK7" i="24"/>
  <c r="KK19" i="24" s="1"/>
  <c r="AH7" i="24"/>
  <c r="CT7" i="24"/>
  <c r="CT19" i="24" s="1"/>
  <c r="FF7" i="24"/>
  <c r="FF19" i="24" s="1"/>
  <c r="HR7" i="24"/>
  <c r="HR19" i="24" s="1"/>
  <c r="KD7" i="24"/>
  <c r="KD19" i="24" s="1"/>
  <c r="AP7" i="24"/>
  <c r="AP19" i="24" s="1"/>
  <c r="AR30" i="24" s="1"/>
  <c r="DB7" i="24"/>
  <c r="DB19" i="24" s="1"/>
  <c r="FN7" i="24"/>
  <c r="FN19" i="24" s="1"/>
  <c r="HZ7" i="24"/>
  <c r="HZ19" i="24" s="1"/>
  <c r="KL7" i="24"/>
  <c r="KL19" i="24" s="1"/>
  <c r="AX7" i="24"/>
  <c r="AX19" i="24" s="1"/>
  <c r="AZ30" i="24" s="1"/>
  <c r="DJ7" i="24"/>
  <c r="DJ19" i="24" s="1"/>
  <c r="FV7" i="24"/>
  <c r="FV19" i="24" s="1"/>
  <c r="IH7" i="24"/>
  <c r="IH19" i="24" s="1"/>
  <c r="BF7" i="24"/>
  <c r="BF19" i="24" s="1"/>
  <c r="BH30" i="24" s="1"/>
  <c r="DR7" i="24"/>
  <c r="DR19" i="24" s="1"/>
  <c r="GD7" i="24"/>
  <c r="GD19" i="24" s="1"/>
  <c r="IP7" i="24"/>
  <c r="IP19" i="24" s="1"/>
  <c r="J7" i="24"/>
  <c r="J19" i="24" s="1"/>
  <c r="BV7" i="24"/>
  <c r="BV19" i="24" s="1"/>
  <c r="EH7" i="24"/>
  <c r="EH19" i="24" s="1"/>
  <c r="GT7" i="24"/>
  <c r="GT19" i="24" s="1"/>
  <c r="JF7" i="24"/>
  <c r="JF19" i="24" s="1"/>
  <c r="R7" i="24"/>
  <c r="R19" i="24" s="1"/>
  <c r="CD7" i="24"/>
  <c r="CD19" i="24" s="1"/>
  <c r="EP7" i="24"/>
  <c r="EP19" i="24" s="1"/>
  <c r="HB7" i="24"/>
  <c r="HB19" i="24" s="1"/>
  <c r="JN7" i="24"/>
  <c r="JN19" i="24" s="1"/>
  <c r="BN2" i="24"/>
  <c r="BN14" i="24" s="1"/>
  <c r="BP25" i="24" s="1"/>
  <c r="JS8" i="24"/>
  <c r="JS20" i="24" s="1"/>
  <c r="W8" i="24"/>
  <c r="BN7" i="24"/>
  <c r="BN19" i="24" s="1"/>
  <c r="C6" i="24"/>
  <c r="K6" i="24"/>
  <c r="S6" i="24"/>
  <c r="AA6" i="24"/>
  <c r="AI6" i="24"/>
  <c r="AQ6" i="24"/>
  <c r="AQ18" i="24" s="1"/>
  <c r="AY6" i="24"/>
  <c r="AY18" i="24" s="1"/>
  <c r="D6" i="24"/>
  <c r="L6" i="24"/>
  <c r="T6" i="24"/>
  <c r="AB6" i="24"/>
  <c r="AJ6" i="24"/>
  <c r="AR6" i="24"/>
  <c r="AR18" i="24" s="1"/>
  <c r="AT29" i="24" s="1"/>
  <c r="AZ6" i="24"/>
  <c r="AZ18" i="24" s="1"/>
  <c r="BB29" i="24" s="1"/>
  <c r="BH6" i="24"/>
  <c r="BH18" i="24" s="1"/>
  <c r="BJ29" i="24" s="1"/>
  <c r="E6" i="24"/>
  <c r="M6" i="24"/>
  <c r="U6" i="24"/>
  <c r="AC6" i="24"/>
  <c r="AK6" i="24"/>
  <c r="AK18" i="24" s="1"/>
  <c r="AM29" i="24" s="1"/>
  <c r="AS6" i="24"/>
  <c r="AS18" i="24" s="1"/>
  <c r="AU29" i="24" s="1"/>
  <c r="BA6" i="24"/>
  <c r="BA18" i="24" s="1"/>
  <c r="BC29" i="24" s="1"/>
  <c r="BI6" i="24"/>
  <c r="BI18" i="24" s="1"/>
  <c r="BK29" i="24" s="1"/>
  <c r="F6" i="24"/>
  <c r="N6" i="24"/>
  <c r="V6" i="24"/>
  <c r="AD6" i="24"/>
  <c r="AL6" i="24"/>
  <c r="AL18" i="24" s="1"/>
  <c r="AT6" i="24"/>
  <c r="AT18" i="24" s="1"/>
  <c r="G6" i="24"/>
  <c r="O6" i="24"/>
  <c r="W6" i="24"/>
  <c r="AE6" i="24"/>
  <c r="AM6" i="24"/>
  <c r="AM18" i="24" s="1"/>
  <c r="AO29" i="24" s="1"/>
  <c r="AU6" i="24"/>
  <c r="AU18" i="24" s="1"/>
  <c r="AW29" i="24" s="1"/>
  <c r="BC6" i="24"/>
  <c r="BC18" i="24" s="1"/>
  <c r="BE29" i="24" s="1"/>
  <c r="BK6" i="24"/>
  <c r="BK18" i="24" s="1"/>
  <c r="BM29" i="24" s="1"/>
  <c r="H6" i="24"/>
  <c r="P6" i="24"/>
  <c r="X6" i="24"/>
  <c r="AF6" i="24"/>
  <c r="AN6" i="24"/>
  <c r="AN18" i="24" s="1"/>
  <c r="AP29" i="24" s="1"/>
  <c r="AV6" i="24"/>
  <c r="AV18" i="24" s="1"/>
  <c r="AX29" i="24" s="1"/>
  <c r="BD6" i="24"/>
  <c r="BD18" i="24" s="1"/>
  <c r="BF29" i="24" s="1"/>
  <c r="BL6" i="24"/>
  <c r="BL18" i="24" s="1"/>
  <c r="BN29" i="24" s="1"/>
  <c r="I6" i="24"/>
  <c r="Q6" i="24"/>
  <c r="Y6" i="24"/>
  <c r="Y18" i="24" s="1"/>
  <c r="AG6" i="24"/>
  <c r="AO6" i="24"/>
  <c r="AO18" i="24" s="1"/>
  <c r="AW6" i="24"/>
  <c r="AW18" i="24" s="1"/>
  <c r="BE6" i="24"/>
  <c r="BE18" i="24" s="1"/>
  <c r="B6" i="24"/>
  <c r="BF6" i="24"/>
  <c r="BF18" i="24" s="1"/>
  <c r="BR6" i="24"/>
  <c r="BR18" i="24" s="1"/>
  <c r="BZ6" i="24"/>
  <c r="BZ18" i="24" s="1"/>
  <c r="CH6" i="24"/>
  <c r="CH18" i="24" s="1"/>
  <c r="CP6" i="24"/>
  <c r="CP18" i="24" s="1"/>
  <c r="CX6" i="24"/>
  <c r="CX18" i="24" s="1"/>
  <c r="DF6" i="24"/>
  <c r="DF18" i="24" s="1"/>
  <c r="DN6" i="24"/>
  <c r="DN18" i="24" s="1"/>
  <c r="DV6" i="24"/>
  <c r="DV18" i="24" s="1"/>
  <c r="ED6" i="24"/>
  <c r="ED18" i="24" s="1"/>
  <c r="EL6" i="24"/>
  <c r="EL18" i="24" s="1"/>
  <c r="ET6" i="24"/>
  <c r="ET18" i="24" s="1"/>
  <c r="FB6" i="24"/>
  <c r="FB18" i="24" s="1"/>
  <c r="FJ6" i="24"/>
  <c r="FJ18" i="24" s="1"/>
  <c r="FR6" i="24"/>
  <c r="FR18" i="24" s="1"/>
  <c r="FZ6" i="24"/>
  <c r="FZ18" i="24" s="1"/>
  <c r="GH6" i="24"/>
  <c r="GH18" i="24" s="1"/>
  <c r="GP6" i="24"/>
  <c r="GP18" i="24" s="1"/>
  <c r="GX6" i="24"/>
  <c r="GX18" i="24" s="1"/>
  <c r="HF6" i="24"/>
  <c r="HF18" i="24" s="1"/>
  <c r="HN6" i="24"/>
  <c r="HN18" i="24" s="1"/>
  <c r="HV6" i="24"/>
  <c r="HV18" i="24" s="1"/>
  <c r="ID6" i="24"/>
  <c r="ID18" i="24" s="1"/>
  <c r="IL6" i="24"/>
  <c r="IL18" i="24" s="1"/>
  <c r="IT6" i="24"/>
  <c r="IT18" i="24" s="1"/>
  <c r="JB6" i="24"/>
  <c r="JB18" i="24" s="1"/>
  <c r="JJ6" i="24"/>
  <c r="JJ18" i="24" s="1"/>
  <c r="JR6" i="24"/>
  <c r="JR18" i="24" s="1"/>
  <c r="JZ6" i="24"/>
  <c r="JZ18" i="24" s="1"/>
  <c r="KH6" i="24"/>
  <c r="KH18" i="24" s="1"/>
  <c r="J6" i="24"/>
  <c r="BG6" i="24"/>
  <c r="BG18" i="24" s="1"/>
  <c r="BS6" i="24"/>
  <c r="BS18" i="24" s="1"/>
  <c r="CA6" i="24"/>
  <c r="CA18" i="24" s="1"/>
  <c r="CI6" i="24"/>
  <c r="CI18" i="24" s="1"/>
  <c r="CQ6" i="24"/>
  <c r="CQ18" i="24" s="1"/>
  <c r="CY6" i="24"/>
  <c r="CY18" i="24" s="1"/>
  <c r="DG6" i="24"/>
  <c r="DG18" i="24" s="1"/>
  <c r="DO6" i="24"/>
  <c r="DO18" i="24" s="1"/>
  <c r="DW6" i="24"/>
  <c r="DW18" i="24" s="1"/>
  <c r="EE6" i="24"/>
  <c r="EE18" i="24" s="1"/>
  <c r="EM6" i="24"/>
  <c r="EM18" i="24" s="1"/>
  <c r="EU6" i="24"/>
  <c r="EU18" i="24" s="1"/>
  <c r="FC6" i="24"/>
  <c r="FC18" i="24" s="1"/>
  <c r="FK6" i="24"/>
  <c r="FK18" i="24" s="1"/>
  <c r="FS6" i="24"/>
  <c r="FS18" i="24" s="1"/>
  <c r="GA6" i="24"/>
  <c r="GA18" i="24" s="1"/>
  <c r="GI6" i="24"/>
  <c r="GI18" i="24" s="1"/>
  <c r="GQ6" i="24"/>
  <c r="GQ18" i="24" s="1"/>
  <c r="GY6" i="24"/>
  <c r="GY18" i="24" s="1"/>
  <c r="HG6" i="24"/>
  <c r="HG18" i="24" s="1"/>
  <c r="HO6" i="24"/>
  <c r="HO18" i="24" s="1"/>
  <c r="HW6" i="24"/>
  <c r="HW18" i="24" s="1"/>
  <c r="IE6" i="24"/>
  <c r="IE18" i="24" s="1"/>
  <c r="IM6" i="24"/>
  <c r="IM18" i="24" s="1"/>
  <c r="IU6" i="24"/>
  <c r="IU18" i="24" s="1"/>
  <c r="JC6" i="24"/>
  <c r="JC18" i="24" s="1"/>
  <c r="JK6" i="24"/>
  <c r="JK18" i="24" s="1"/>
  <c r="JS6" i="24"/>
  <c r="JS18" i="24" s="1"/>
  <c r="KA6" i="24"/>
  <c r="KA18" i="24" s="1"/>
  <c r="KI6" i="24"/>
  <c r="KI18" i="24" s="1"/>
  <c r="R6" i="24"/>
  <c r="BJ6" i="24"/>
  <c r="BJ18" i="24" s="1"/>
  <c r="BT6" i="24"/>
  <c r="BT18" i="24" s="1"/>
  <c r="CB6" i="24"/>
  <c r="CB18" i="24" s="1"/>
  <c r="CJ6" i="24"/>
  <c r="CJ18" i="24" s="1"/>
  <c r="CR6" i="24"/>
  <c r="CR18" i="24" s="1"/>
  <c r="CZ6" i="24"/>
  <c r="CZ18" i="24" s="1"/>
  <c r="DH6" i="24"/>
  <c r="DH18" i="24" s="1"/>
  <c r="DP6" i="24"/>
  <c r="DP18" i="24" s="1"/>
  <c r="DX6" i="24"/>
  <c r="DX18" i="24" s="1"/>
  <c r="EF6" i="24"/>
  <c r="EF18" i="24" s="1"/>
  <c r="EN6" i="24"/>
  <c r="EN18" i="24" s="1"/>
  <c r="EV6" i="24"/>
  <c r="EV18" i="24" s="1"/>
  <c r="FD6" i="24"/>
  <c r="FD18" i="24" s="1"/>
  <c r="FL6" i="24"/>
  <c r="FL18" i="24" s="1"/>
  <c r="FT6" i="24"/>
  <c r="FT18" i="24" s="1"/>
  <c r="GB6" i="24"/>
  <c r="GB18" i="24" s="1"/>
  <c r="GJ6" i="24"/>
  <c r="GJ18" i="24" s="1"/>
  <c r="GR6" i="24"/>
  <c r="GR18" i="24" s="1"/>
  <c r="GZ6" i="24"/>
  <c r="GZ18" i="24" s="1"/>
  <c r="HH6" i="24"/>
  <c r="HH18" i="24" s="1"/>
  <c r="HP6" i="24"/>
  <c r="HP18" i="24" s="1"/>
  <c r="HX6" i="24"/>
  <c r="HX18" i="24" s="1"/>
  <c r="IF6" i="24"/>
  <c r="IF18" i="24" s="1"/>
  <c r="IN6" i="24"/>
  <c r="IN18" i="24" s="1"/>
  <c r="IV6" i="24"/>
  <c r="IV18" i="24" s="1"/>
  <c r="JD6" i="24"/>
  <c r="JD18" i="24" s="1"/>
  <c r="JL6" i="24"/>
  <c r="JL18" i="24" s="1"/>
  <c r="JT6" i="24"/>
  <c r="JT18" i="24" s="1"/>
  <c r="KB6" i="24"/>
  <c r="KB18" i="24" s="1"/>
  <c r="KJ6" i="24"/>
  <c r="KJ18" i="24" s="1"/>
  <c r="Z6" i="24"/>
  <c r="Z18" i="24" s="1"/>
  <c r="BM6" i="24"/>
  <c r="BM18" i="24" s="1"/>
  <c r="BU6" i="24"/>
  <c r="BU18" i="24" s="1"/>
  <c r="CC6" i="24"/>
  <c r="CC18" i="24" s="1"/>
  <c r="CK6" i="24"/>
  <c r="CK18" i="24" s="1"/>
  <c r="CS6" i="24"/>
  <c r="CS18" i="24" s="1"/>
  <c r="DA6" i="24"/>
  <c r="DA18" i="24" s="1"/>
  <c r="DI6" i="24"/>
  <c r="DI18" i="24" s="1"/>
  <c r="DQ6" i="24"/>
  <c r="DQ18" i="24" s="1"/>
  <c r="DY6" i="24"/>
  <c r="DY18" i="24" s="1"/>
  <c r="EG6" i="24"/>
  <c r="EG18" i="24" s="1"/>
  <c r="EO6" i="24"/>
  <c r="EO18" i="24" s="1"/>
  <c r="EW6" i="24"/>
  <c r="EW18" i="24" s="1"/>
  <c r="FE6" i="24"/>
  <c r="FE18" i="24" s="1"/>
  <c r="FM6" i="24"/>
  <c r="FM18" i="24" s="1"/>
  <c r="FU6" i="24"/>
  <c r="FU18" i="24" s="1"/>
  <c r="GC6" i="24"/>
  <c r="GC18" i="24" s="1"/>
  <c r="GK6" i="24"/>
  <c r="GK18" i="24" s="1"/>
  <c r="GS6" i="24"/>
  <c r="GS18" i="24" s="1"/>
  <c r="HA6" i="24"/>
  <c r="HA18" i="24" s="1"/>
  <c r="HI6" i="24"/>
  <c r="HI18" i="24" s="1"/>
  <c r="HQ6" i="24"/>
  <c r="HQ18" i="24" s="1"/>
  <c r="HY6" i="24"/>
  <c r="HY18" i="24" s="1"/>
  <c r="IG6" i="24"/>
  <c r="IG18" i="24" s="1"/>
  <c r="IO6" i="24"/>
  <c r="IO18" i="24" s="1"/>
  <c r="IW6" i="24"/>
  <c r="IW18" i="24" s="1"/>
  <c r="JE6" i="24"/>
  <c r="JE18" i="24" s="1"/>
  <c r="JM6" i="24"/>
  <c r="JM18" i="24" s="1"/>
  <c r="JU6" i="24"/>
  <c r="JU18" i="24" s="1"/>
  <c r="KC6" i="24"/>
  <c r="KC18" i="24" s="1"/>
  <c r="KK6" i="24"/>
  <c r="KK18" i="24" s="1"/>
  <c r="A18" i="24"/>
  <c r="AH6" i="24"/>
  <c r="BN6" i="24"/>
  <c r="BN18" i="24" s="1"/>
  <c r="BV6" i="24"/>
  <c r="BV18" i="24" s="1"/>
  <c r="CD6" i="24"/>
  <c r="CD18" i="24" s="1"/>
  <c r="CL6" i="24"/>
  <c r="CL18" i="24" s="1"/>
  <c r="CT6" i="24"/>
  <c r="CT18" i="24" s="1"/>
  <c r="DB6" i="24"/>
  <c r="DB18" i="24" s="1"/>
  <c r="DJ6" i="24"/>
  <c r="DJ18" i="24" s="1"/>
  <c r="DR6" i="24"/>
  <c r="DR18" i="24" s="1"/>
  <c r="DZ6" i="24"/>
  <c r="DZ18" i="24" s="1"/>
  <c r="EH6" i="24"/>
  <c r="EH18" i="24" s="1"/>
  <c r="EP6" i="24"/>
  <c r="EP18" i="24" s="1"/>
  <c r="EX6" i="24"/>
  <c r="EX18" i="24" s="1"/>
  <c r="FF6" i="24"/>
  <c r="FF18" i="24" s="1"/>
  <c r="FN6" i="24"/>
  <c r="FN18" i="24" s="1"/>
  <c r="FV6" i="24"/>
  <c r="FV18" i="24" s="1"/>
  <c r="GD6" i="24"/>
  <c r="GD18" i="24" s="1"/>
  <c r="GL6" i="24"/>
  <c r="GL18" i="24" s="1"/>
  <c r="GT6" i="24"/>
  <c r="GT18" i="24" s="1"/>
  <c r="HB6" i="24"/>
  <c r="HB18" i="24" s="1"/>
  <c r="HJ6" i="24"/>
  <c r="HJ18" i="24" s="1"/>
  <c r="HR6" i="24"/>
  <c r="HR18" i="24" s="1"/>
  <c r="HZ6" i="24"/>
  <c r="HZ18" i="24" s="1"/>
  <c r="IH6" i="24"/>
  <c r="IH18" i="24" s="1"/>
  <c r="IP6" i="24"/>
  <c r="IP18" i="24" s="1"/>
  <c r="IX6" i="24"/>
  <c r="IX18" i="24" s="1"/>
  <c r="JF6" i="24"/>
  <c r="JF18" i="24" s="1"/>
  <c r="JN6" i="24"/>
  <c r="JN18" i="24" s="1"/>
  <c r="JV6" i="24"/>
  <c r="JV18" i="24" s="1"/>
  <c r="KD6" i="24"/>
  <c r="KD18" i="24" s="1"/>
  <c r="KL6" i="24"/>
  <c r="KL18" i="24" s="1"/>
  <c r="AP6" i="24"/>
  <c r="AP18" i="24" s="1"/>
  <c r="BO6" i="24"/>
  <c r="BO18" i="24" s="1"/>
  <c r="BW6" i="24"/>
  <c r="BW18" i="24" s="1"/>
  <c r="CE6" i="24"/>
  <c r="CE18" i="24" s="1"/>
  <c r="CM6" i="24"/>
  <c r="CM18" i="24" s="1"/>
  <c r="CU6" i="24"/>
  <c r="CU18" i="24" s="1"/>
  <c r="DC6" i="24"/>
  <c r="DC18" i="24" s="1"/>
  <c r="DK6" i="24"/>
  <c r="DK18" i="24" s="1"/>
  <c r="DS6" i="24"/>
  <c r="DS18" i="24" s="1"/>
  <c r="EA6" i="24"/>
  <c r="EA18" i="24" s="1"/>
  <c r="EI6" i="24"/>
  <c r="EI18" i="24" s="1"/>
  <c r="EQ6" i="24"/>
  <c r="EQ18" i="24" s="1"/>
  <c r="EY6" i="24"/>
  <c r="EY18" i="24" s="1"/>
  <c r="FG6" i="24"/>
  <c r="FG18" i="24" s="1"/>
  <c r="FO6" i="24"/>
  <c r="FO18" i="24" s="1"/>
  <c r="FW6" i="24"/>
  <c r="FW18" i="24" s="1"/>
  <c r="GE6" i="24"/>
  <c r="GE18" i="24" s="1"/>
  <c r="GM6" i="24"/>
  <c r="GM18" i="24" s="1"/>
  <c r="GU6" i="24"/>
  <c r="GU18" i="24" s="1"/>
  <c r="HC6" i="24"/>
  <c r="HC18" i="24" s="1"/>
  <c r="HK6" i="24"/>
  <c r="HK18" i="24" s="1"/>
  <c r="HS6" i="24"/>
  <c r="HS18" i="24" s="1"/>
  <c r="IA6" i="24"/>
  <c r="IA18" i="24" s="1"/>
  <c r="II6" i="24"/>
  <c r="II18" i="24" s="1"/>
  <c r="IQ6" i="24"/>
  <c r="IQ18" i="24" s="1"/>
  <c r="IY6" i="24"/>
  <c r="IY18" i="24" s="1"/>
  <c r="JG6" i="24"/>
  <c r="JG18" i="24" s="1"/>
  <c r="JO6" i="24"/>
  <c r="JO18" i="24" s="1"/>
  <c r="JW6" i="24"/>
  <c r="JW18" i="24" s="1"/>
  <c r="KE6" i="24"/>
  <c r="KE18" i="24" s="1"/>
  <c r="KM6" i="24"/>
  <c r="KM18" i="24" s="1"/>
  <c r="AX6" i="24"/>
  <c r="AX18" i="24" s="1"/>
  <c r="BP6" i="24"/>
  <c r="BP18" i="24" s="1"/>
  <c r="BX6" i="24"/>
  <c r="BX18" i="24" s="1"/>
  <c r="CF6" i="24"/>
  <c r="CF18" i="24" s="1"/>
  <c r="CN6" i="24"/>
  <c r="CN18" i="24" s="1"/>
  <c r="CV6" i="24"/>
  <c r="CV18" i="24" s="1"/>
  <c r="DD6" i="24"/>
  <c r="DD18" i="24" s="1"/>
  <c r="DL6" i="24"/>
  <c r="DL18" i="24" s="1"/>
  <c r="DT6" i="24"/>
  <c r="DT18" i="24" s="1"/>
  <c r="EB6" i="24"/>
  <c r="EB18" i="24" s="1"/>
  <c r="EJ6" i="24"/>
  <c r="EJ18" i="24" s="1"/>
  <c r="ER6" i="24"/>
  <c r="ER18" i="24" s="1"/>
  <c r="EZ6" i="24"/>
  <c r="EZ18" i="24" s="1"/>
  <c r="FH6" i="24"/>
  <c r="FH18" i="24" s="1"/>
  <c r="FP6" i="24"/>
  <c r="FP18" i="24" s="1"/>
  <c r="FX6" i="24"/>
  <c r="FX18" i="24" s="1"/>
  <c r="GF6" i="24"/>
  <c r="GF18" i="24" s="1"/>
  <c r="GN6" i="24"/>
  <c r="GN18" i="24" s="1"/>
  <c r="GV6" i="24"/>
  <c r="GV18" i="24" s="1"/>
  <c r="HD6" i="24"/>
  <c r="HD18" i="24" s="1"/>
  <c r="HL6" i="24"/>
  <c r="HL18" i="24" s="1"/>
  <c r="HT6" i="24"/>
  <c r="HT18" i="24" s="1"/>
  <c r="IB6" i="24"/>
  <c r="IB18" i="24" s="1"/>
  <c r="IJ6" i="24"/>
  <c r="IJ18" i="24" s="1"/>
  <c r="IR6" i="24"/>
  <c r="IR18" i="24" s="1"/>
  <c r="IZ6" i="24"/>
  <c r="IZ18" i="24" s="1"/>
  <c r="JH6" i="24"/>
  <c r="JH18" i="24" s="1"/>
  <c r="JP6" i="24"/>
  <c r="JP18" i="24" s="1"/>
  <c r="JX6" i="24"/>
  <c r="JX18" i="24" s="1"/>
  <c r="KF6" i="24"/>
  <c r="KF18" i="24" s="1"/>
  <c r="KN6" i="24"/>
  <c r="KN18" i="24" s="1"/>
  <c r="BY6" i="24"/>
  <c r="BY18" i="24" s="1"/>
  <c r="EK6" i="24"/>
  <c r="EK18" i="24" s="1"/>
  <c r="GW6" i="24"/>
  <c r="GW18" i="24" s="1"/>
  <c r="JI6" i="24"/>
  <c r="JI18" i="24" s="1"/>
  <c r="CG6" i="24"/>
  <c r="CG18" i="24" s="1"/>
  <c r="ES6" i="24"/>
  <c r="ES18" i="24" s="1"/>
  <c r="HE6" i="24"/>
  <c r="HE18" i="24" s="1"/>
  <c r="JQ6" i="24"/>
  <c r="JQ18" i="24" s="1"/>
  <c r="CO6" i="24"/>
  <c r="CO18" i="24" s="1"/>
  <c r="FA6" i="24"/>
  <c r="FA18" i="24" s="1"/>
  <c r="HM6" i="24"/>
  <c r="HM18" i="24" s="1"/>
  <c r="JY6" i="24"/>
  <c r="JY18" i="24" s="1"/>
  <c r="CW6" i="24"/>
  <c r="CW18" i="24" s="1"/>
  <c r="FI6" i="24"/>
  <c r="FI18" i="24" s="1"/>
  <c r="HU6" i="24"/>
  <c r="HU18" i="24" s="1"/>
  <c r="KG6" i="24"/>
  <c r="KG18" i="24" s="1"/>
  <c r="DM6" i="24"/>
  <c r="DM18" i="24" s="1"/>
  <c r="FY6" i="24"/>
  <c r="FY18" i="24" s="1"/>
  <c r="IK6" i="24"/>
  <c r="IK18" i="24" s="1"/>
  <c r="BB6" i="24"/>
  <c r="BB18" i="24" s="1"/>
  <c r="DU6" i="24"/>
  <c r="DU18" i="24" s="1"/>
  <c r="GG6" i="24"/>
  <c r="GG18" i="24" s="1"/>
  <c r="IS6" i="24"/>
  <c r="IS18" i="24" s="1"/>
  <c r="DB2" i="24"/>
  <c r="DB14" i="24" s="1"/>
  <c r="IE8" i="24"/>
  <c r="IE20" i="24" s="1"/>
  <c r="JV7" i="24"/>
  <c r="JV19" i="24" s="1"/>
  <c r="Z7" i="24"/>
  <c r="Z19" i="24" s="1"/>
  <c r="BQ6" i="24"/>
  <c r="BQ18" i="24" s="1"/>
  <c r="F5" i="24"/>
  <c r="N5" i="24"/>
  <c r="V5" i="24"/>
  <c r="AD5" i="24"/>
  <c r="AL5" i="24"/>
  <c r="AT5" i="24"/>
  <c r="BB5" i="24"/>
  <c r="BJ5" i="24"/>
  <c r="BR5" i="24"/>
  <c r="BZ5" i="24"/>
  <c r="BZ17" i="24" s="1"/>
  <c r="CH5" i="24"/>
  <c r="CH17" i="24" s="1"/>
  <c r="CP5" i="24"/>
  <c r="CP17" i="24" s="1"/>
  <c r="CX5" i="24"/>
  <c r="CX17" i="24" s="1"/>
  <c r="DF5" i="24"/>
  <c r="DF17" i="24" s="1"/>
  <c r="DN5" i="24"/>
  <c r="DN17" i="24" s="1"/>
  <c r="DV5" i="24"/>
  <c r="DV17" i="24" s="1"/>
  <c r="ED5" i="24"/>
  <c r="ED17" i="24" s="1"/>
  <c r="EL5" i="24"/>
  <c r="EL17" i="24" s="1"/>
  <c r="ET5" i="24"/>
  <c r="ET17" i="24" s="1"/>
  <c r="FB5" i="24"/>
  <c r="FB17" i="24" s="1"/>
  <c r="FJ5" i="24"/>
  <c r="FJ17" i="24" s="1"/>
  <c r="FR5" i="24"/>
  <c r="FR17" i="24" s="1"/>
  <c r="FZ5" i="24"/>
  <c r="FZ17" i="24" s="1"/>
  <c r="GH5" i="24"/>
  <c r="GH17" i="24" s="1"/>
  <c r="GP5" i="24"/>
  <c r="GP17" i="24" s="1"/>
  <c r="GX5" i="24"/>
  <c r="GX17" i="24" s="1"/>
  <c r="HF5" i="24"/>
  <c r="HF17" i="24" s="1"/>
  <c r="HN5" i="24"/>
  <c r="HN17" i="24" s="1"/>
  <c r="HV5" i="24"/>
  <c r="HV17" i="24" s="1"/>
  <c r="ID5" i="24"/>
  <c r="ID17" i="24" s="1"/>
  <c r="IL5" i="24"/>
  <c r="IL17" i="24" s="1"/>
  <c r="IT5" i="24"/>
  <c r="IT17" i="24" s="1"/>
  <c r="JB5" i="24"/>
  <c r="JB17" i="24" s="1"/>
  <c r="JJ5" i="24"/>
  <c r="JJ17" i="24" s="1"/>
  <c r="JR5" i="24"/>
  <c r="JR17" i="24" s="1"/>
  <c r="JZ5" i="24"/>
  <c r="JZ17" i="24" s="1"/>
  <c r="KH5" i="24"/>
  <c r="KH17" i="24" s="1"/>
  <c r="G5" i="24"/>
  <c r="O5" i="24"/>
  <c r="W5" i="24"/>
  <c r="AE5" i="24"/>
  <c r="AM5" i="24"/>
  <c r="AU5" i="24"/>
  <c r="BC5" i="24"/>
  <c r="BK5" i="24"/>
  <c r="BS5" i="24"/>
  <c r="CA5" i="24"/>
  <c r="CA17" i="24" s="1"/>
  <c r="CI5" i="24"/>
  <c r="CI17" i="24" s="1"/>
  <c r="CQ5" i="24"/>
  <c r="CQ17" i="24" s="1"/>
  <c r="CY5" i="24"/>
  <c r="CY17" i="24" s="1"/>
  <c r="DG5" i="24"/>
  <c r="DG17" i="24" s="1"/>
  <c r="DO5" i="24"/>
  <c r="DO17" i="24" s="1"/>
  <c r="DW5" i="24"/>
  <c r="DW17" i="24" s="1"/>
  <c r="EE5" i="24"/>
  <c r="EE17" i="24" s="1"/>
  <c r="EM5" i="24"/>
  <c r="EM17" i="24" s="1"/>
  <c r="EU5" i="24"/>
  <c r="EU17" i="24" s="1"/>
  <c r="FC5" i="24"/>
  <c r="FC17" i="24" s="1"/>
  <c r="FK5" i="24"/>
  <c r="FK17" i="24" s="1"/>
  <c r="FS5" i="24"/>
  <c r="FS17" i="24" s="1"/>
  <c r="GA5" i="24"/>
  <c r="GA17" i="24" s="1"/>
  <c r="GI5" i="24"/>
  <c r="GI17" i="24" s="1"/>
  <c r="GQ5" i="24"/>
  <c r="GQ17" i="24" s="1"/>
  <c r="GY5" i="24"/>
  <c r="GY17" i="24" s="1"/>
  <c r="HG5" i="24"/>
  <c r="HG17" i="24" s="1"/>
  <c r="HO5" i="24"/>
  <c r="HO17" i="24" s="1"/>
  <c r="HW5" i="24"/>
  <c r="HW17" i="24" s="1"/>
  <c r="IE5" i="24"/>
  <c r="IE17" i="24" s="1"/>
  <c r="IM5" i="24"/>
  <c r="IM17" i="24" s="1"/>
  <c r="IU5" i="24"/>
  <c r="IU17" i="24" s="1"/>
  <c r="JC5" i="24"/>
  <c r="JC17" i="24" s="1"/>
  <c r="JK5" i="24"/>
  <c r="JK17" i="24" s="1"/>
  <c r="JS5" i="24"/>
  <c r="JS17" i="24" s="1"/>
  <c r="KA5" i="24"/>
  <c r="KA17" i="24" s="1"/>
  <c r="KI5" i="24"/>
  <c r="KI17" i="24" s="1"/>
  <c r="H5" i="24"/>
  <c r="P5" i="24"/>
  <c r="X5" i="24"/>
  <c r="AF5" i="24"/>
  <c r="AN5" i="24"/>
  <c r="AV5" i="24"/>
  <c r="BD5" i="24"/>
  <c r="BL5" i="24"/>
  <c r="BT5" i="24"/>
  <c r="CB5" i="24"/>
  <c r="CB17" i="24" s="1"/>
  <c r="CJ5" i="24"/>
  <c r="CJ17" i="24" s="1"/>
  <c r="CR5" i="24"/>
  <c r="CR17" i="24" s="1"/>
  <c r="CZ5" i="24"/>
  <c r="CZ17" i="24" s="1"/>
  <c r="DH5" i="24"/>
  <c r="DH17" i="24" s="1"/>
  <c r="DP5" i="24"/>
  <c r="DP17" i="24" s="1"/>
  <c r="DX5" i="24"/>
  <c r="DX17" i="24" s="1"/>
  <c r="EF5" i="24"/>
  <c r="EF17" i="24" s="1"/>
  <c r="EN5" i="24"/>
  <c r="EN17" i="24" s="1"/>
  <c r="EV5" i="24"/>
  <c r="EV17" i="24" s="1"/>
  <c r="FD5" i="24"/>
  <c r="FD17" i="24" s="1"/>
  <c r="FL5" i="24"/>
  <c r="FL17" i="24" s="1"/>
  <c r="FT5" i="24"/>
  <c r="FT17" i="24" s="1"/>
  <c r="GB5" i="24"/>
  <c r="GB17" i="24" s="1"/>
  <c r="GJ5" i="24"/>
  <c r="GJ17" i="24" s="1"/>
  <c r="GR5" i="24"/>
  <c r="GR17" i="24" s="1"/>
  <c r="GZ5" i="24"/>
  <c r="GZ17" i="24" s="1"/>
  <c r="HH5" i="24"/>
  <c r="HH17" i="24" s="1"/>
  <c r="HP5" i="24"/>
  <c r="HP17" i="24" s="1"/>
  <c r="HX5" i="24"/>
  <c r="HX17" i="24" s="1"/>
  <c r="IF5" i="24"/>
  <c r="IF17" i="24" s="1"/>
  <c r="IN5" i="24"/>
  <c r="IN17" i="24" s="1"/>
  <c r="IV5" i="24"/>
  <c r="IV17" i="24" s="1"/>
  <c r="JD5" i="24"/>
  <c r="JD17" i="24" s="1"/>
  <c r="JL5" i="24"/>
  <c r="JL17" i="24" s="1"/>
  <c r="JT5" i="24"/>
  <c r="JT17" i="24" s="1"/>
  <c r="KB5" i="24"/>
  <c r="KB17" i="24" s="1"/>
  <c r="KJ5" i="24"/>
  <c r="KJ17" i="24" s="1"/>
  <c r="I5" i="24"/>
  <c r="Q5" i="24"/>
  <c r="Y5" i="24"/>
  <c r="AG5" i="24"/>
  <c r="AO5" i="24"/>
  <c r="AW5" i="24"/>
  <c r="BE5" i="24"/>
  <c r="BM5" i="24"/>
  <c r="BU5" i="24"/>
  <c r="CC5" i="24"/>
  <c r="CC17" i="24" s="1"/>
  <c r="CK5" i="24"/>
  <c r="CK17" i="24" s="1"/>
  <c r="CS5" i="24"/>
  <c r="CS17" i="24" s="1"/>
  <c r="DA5" i="24"/>
  <c r="DA17" i="24" s="1"/>
  <c r="DI5" i="24"/>
  <c r="DI17" i="24" s="1"/>
  <c r="DQ5" i="24"/>
  <c r="DQ17" i="24" s="1"/>
  <c r="DY5" i="24"/>
  <c r="DY17" i="24" s="1"/>
  <c r="EG5" i="24"/>
  <c r="EG17" i="24" s="1"/>
  <c r="EO5" i="24"/>
  <c r="EO17" i="24" s="1"/>
  <c r="EW5" i="24"/>
  <c r="EW17" i="24" s="1"/>
  <c r="FE5" i="24"/>
  <c r="FE17" i="24" s="1"/>
  <c r="FM5" i="24"/>
  <c r="FM17" i="24" s="1"/>
  <c r="FU5" i="24"/>
  <c r="FU17" i="24" s="1"/>
  <c r="GC5" i="24"/>
  <c r="GC17" i="24" s="1"/>
  <c r="GK5" i="24"/>
  <c r="GK17" i="24" s="1"/>
  <c r="GS5" i="24"/>
  <c r="GS17" i="24" s="1"/>
  <c r="HA5" i="24"/>
  <c r="HA17" i="24" s="1"/>
  <c r="HI5" i="24"/>
  <c r="HI17" i="24" s="1"/>
  <c r="HQ5" i="24"/>
  <c r="HQ17" i="24" s="1"/>
  <c r="HY5" i="24"/>
  <c r="HY17" i="24" s="1"/>
  <c r="IG5" i="24"/>
  <c r="IG17" i="24" s="1"/>
  <c r="IO5" i="24"/>
  <c r="IO17" i="24" s="1"/>
  <c r="IW5" i="24"/>
  <c r="IW17" i="24" s="1"/>
  <c r="JE5" i="24"/>
  <c r="JE17" i="24" s="1"/>
  <c r="JM5" i="24"/>
  <c r="JM17" i="24" s="1"/>
  <c r="JU5" i="24"/>
  <c r="JU17" i="24" s="1"/>
  <c r="KC5" i="24"/>
  <c r="KC17" i="24" s="1"/>
  <c r="KK5" i="24"/>
  <c r="KK17" i="24" s="1"/>
  <c r="B5" i="24"/>
  <c r="J5" i="24"/>
  <c r="R5" i="24"/>
  <c r="Z5" i="24"/>
  <c r="AH5" i="24"/>
  <c r="AP5" i="24"/>
  <c r="AX5" i="24"/>
  <c r="BF5" i="24"/>
  <c r="BN5" i="24"/>
  <c r="BV5" i="24"/>
  <c r="CD5" i="24"/>
  <c r="CD17" i="24" s="1"/>
  <c r="CL5" i="24"/>
  <c r="CL17" i="24" s="1"/>
  <c r="CT5" i="24"/>
  <c r="CT17" i="24" s="1"/>
  <c r="DB5" i="24"/>
  <c r="DB17" i="24" s="1"/>
  <c r="DJ5" i="24"/>
  <c r="DJ17" i="24" s="1"/>
  <c r="DR5" i="24"/>
  <c r="DR17" i="24" s="1"/>
  <c r="DZ5" i="24"/>
  <c r="DZ17" i="24" s="1"/>
  <c r="EH5" i="24"/>
  <c r="EH17" i="24" s="1"/>
  <c r="EP5" i="24"/>
  <c r="EP17" i="24" s="1"/>
  <c r="EX5" i="24"/>
  <c r="EX17" i="24" s="1"/>
  <c r="FF5" i="24"/>
  <c r="FF17" i="24" s="1"/>
  <c r="FN5" i="24"/>
  <c r="FN17" i="24" s="1"/>
  <c r="FV5" i="24"/>
  <c r="FV17" i="24" s="1"/>
  <c r="GD5" i="24"/>
  <c r="GD17" i="24" s="1"/>
  <c r="GL5" i="24"/>
  <c r="GL17" i="24" s="1"/>
  <c r="GT5" i="24"/>
  <c r="GT17" i="24" s="1"/>
  <c r="HB5" i="24"/>
  <c r="HB17" i="24" s="1"/>
  <c r="HJ5" i="24"/>
  <c r="HJ17" i="24" s="1"/>
  <c r="HR5" i="24"/>
  <c r="HR17" i="24" s="1"/>
  <c r="HZ5" i="24"/>
  <c r="HZ17" i="24" s="1"/>
  <c r="IH5" i="24"/>
  <c r="IH17" i="24" s="1"/>
  <c r="IP5" i="24"/>
  <c r="IP17" i="24" s="1"/>
  <c r="IX5" i="24"/>
  <c r="IX17" i="24" s="1"/>
  <c r="JF5" i="24"/>
  <c r="JF17" i="24" s="1"/>
  <c r="JN5" i="24"/>
  <c r="JN17" i="24" s="1"/>
  <c r="JV5" i="24"/>
  <c r="JV17" i="24" s="1"/>
  <c r="KD5" i="24"/>
  <c r="KD17" i="24" s="1"/>
  <c r="KL5" i="24"/>
  <c r="KL17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BW17" i="24" s="1"/>
  <c r="CE5" i="24"/>
  <c r="CE17" i="24" s="1"/>
  <c r="CM5" i="24"/>
  <c r="CM17" i="24" s="1"/>
  <c r="CU5" i="24"/>
  <c r="CU17" i="24" s="1"/>
  <c r="DC5" i="24"/>
  <c r="DC17" i="24" s="1"/>
  <c r="DK5" i="24"/>
  <c r="DK17" i="24" s="1"/>
  <c r="DS5" i="24"/>
  <c r="DS17" i="24" s="1"/>
  <c r="EA5" i="24"/>
  <c r="EA17" i="24" s="1"/>
  <c r="EI5" i="24"/>
  <c r="EI17" i="24" s="1"/>
  <c r="EQ5" i="24"/>
  <c r="EQ17" i="24" s="1"/>
  <c r="EY5" i="24"/>
  <c r="EY17" i="24" s="1"/>
  <c r="FG5" i="24"/>
  <c r="FG17" i="24" s="1"/>
  <c r="FO5" i="24"/>
  <c r="FO17" i="24" s="1"/>
  <c r="FW5" i="24"/>
  <c r="FW17" i="24" s="1"/>
  <c r="GE5" i="24"/>
  <c r="GE17" i="24" s="1"/>
  <c r="GM5" i="24"/>
  <c r="GM17" i="24" s="1"/>
  <c r="GU5" i="24"/>
  <c r="GU17" i="24" s="1"/>
  <c r="HC5" i="24"/>
  <c r="HC17" i="24" s="1"/>
  <c r="HK5" i="24"/>
  <c r="HK17" i="24" s="1"/>
  <c r="HS5" i="24"/>
  <c r="HS17" i="24" s="1"/>
  <c r="IA5" i="24"/>
  <c r="IA17" i="24" s="1"/>
  <c r="II5" i="24"/>
  <c r="II17" i="24" s="1"/>
  <c r="IQ5" i="24"/>
  <c r="IQ17" i="24" s="1"/>
  <c r="IY5" i="24"/>
  <c r="IY17" i="24" s="1"/>
  <c r="JG5" i="24"/>
  <c r="JG17" i="24" s="1"/>
  <c r="JO5" i="24"/>
  <c r="JO17" i="24" s="1"/>
  <c r="JW5" i="24"/>
  <c r="JW17" i="24" s="1"/>
  <c r="KE5" i="24"/>
  <c r="KE17" i="24" s="1"/>
  <c r="KM5" i="24"/>
  <c r="KM17" i="24" s="1"/>
  <c r="D5" i="24"/>
  <c r="L5" i="24"/>
  <c r="T5" i="24"/>
  <c r="AB5" i="24"/>
  <c r="AB17" i="24" s="1"/>
  <c r="AJ5" i="24"/>
  <c r="AR5" i="24"/>
  <c r="AR17" i="24" s="1"/>
  <c r="AZ5" i="24"/>
  <c r="AZ17" i="24" s="1"/>
  <c r="BH5" i="24"/>
  <c r="BP5" i="24"/>
  <c r="BP17" i="24" s="1"/>
  <c r="BX5" i="24"/>
  <c r="BX17" i="24" s="1"/>
  <c r="CF5" i="24"/>
  <c r="CF17" i="24" s="1"/>
  <c r="CN5" i="24"/>
  <c r="CN17" i="24" s="1"/>
  <c r="CV5" i="24"/>
  <c r="CV17" i="24" s="1"/>
  <c r="DD5" i="24"/>
  <c r="DD17" i="24" s="1"/>
  <c r="DL5" i="24"/>
  <c r="DL17" i="24" s="1"/>
  <c r="DT5" i="24"/>
  <c r="DT17" i="24" s="1"/>
  <c r="EB5" i="24"/>
  <c r="EB17" i="24" s="1"/>
  <c r="EJ5" i="24"/>
  <c r="EJ17" i="24" s="1"/>
  <c r="ER5" i="24"/>
  <c r="ER17" i="24" s="1"/>
  <c r="EZ5" i="24"/>
  <c r="EZ17" i="24" s="1"/>
  <c r="FH5" i="24"/>
  <c r="FH17" i="24" s="1"/>
  <c r="FP5" i="24"/>
  <c r="FP17" i="24" s="1"/>
  <c r="FX5" i="24"/>
  <c r="FX17" i="24" s="1"/>
  <c r="GF5" i="24"/>
  <c r="GF17" i="24" s="1"/>
  <c r="GN5" i="24"/>
  <c r="GN17" i="24" s="1"/>
  <c r="GV5" i="24"/>
  <c r="GV17" i="24" s="1"/>
  <c r="HD5" i="24"/>
  <c r="HD17" i="24" s="1"/>
  <c r="HL5" i="24"/>
  <c r="HL17" i="24" s="1"/>
  <c r="HT5" i="24"/>
  <c r="HT17" i="24" s="1"/>
  <c r="IB5" i="24"/>
  <c r="IB17" i="24" s="1"/>
  <c r="IJ5" i="24"/>
  <c r="IJ17" i="24" s="1"/>
  <c r="IR5" i="24"/>
  <c r="IR17" i="24" s="1"/>
  <c r="IZ5" i="24"/>
  <c r="IZ17" i="24" s="1"/>
  <c r="JH5" i="24"/>
  <c r="JH17" i="24" s="1"/>
  <c r="JP5" i="24"/>
  <c r="JP17" i="24" s="1"/>
  <c r="JX5" i="24"/>
  <c r="JX17" i="24" s="1"/>
  <c r="KF5" i="24"/>
  <c r="KF17" i="24" s="1"/>
  <c r="KN5" i="24"/>
  <c r="KN17" i="24" s="1"/>
  <c r="AS5" i="24"/>
  <c r="AS17" i="24" s="1"/>
  <c r="DE5" i="24"/>
  <c r="DE17" i="24" s="1"/>
  <c r="FQ5" i="24"/>
  <c r="FQ17" i="24" s="1"/>
  <c r="IC5" i="24"/>
  <c r="IC17" i="24" s="1"/>
  <c r="BA5" i="24"/>
  <c r="BA17" i="24" s="1"/>
  <c r="DM5" i="24"/>
  <c r="DM17" i="24" s="1"/>
  <c r="FY5" i="24"/>
  <c r="FY17" i="24" s="1"/>
  <c r="IK5" i="24"/>
  <c r="IK17" i="24" s="1"/>
  <c r="BI5" i="24"/>
  <c r="DU5" i="24"/>
  <c r="DU17" i="24" s="1"/>
  <c r="GG5" i="24"/>
  <c r="GG17" i="24" s="1"/>
  <c r="IS5" i="24"/>
  <c r="IS17" i="24" s="1"/>
  <c r="A17" i="24"/>
  <c r="E5" i="24"/>
  <c r="BQ5" i="24"/>
  <c r="EC5" i="24"/>
  <c r="EC17" i="24" s="1"/>
  <c r="GO5" i="24"/>
  <c r="GO17" i="24" s="1"/>
  <c r="JA5" i="24"/>
  <c r="JA17" i="24" s="1"/>
  <c r="M5" i="24"/>
  <c r="M17" i="24" s="1"/>
  <c r="BY5" i="24"/>
  <c r="BY17" i="24" s="1"/>
  <c r="EK5" i="24"/>
  <c r="EK17" i="24" s="1"/>
  <c r="GW5" i="24"/>
  <c r="GW17" i="24" s="1"/>
  <c r="JI5" i="24"/>
  <c r="JI17" i="24" s="1"/>
  <c r="U5" i="24"/>
  <c r="CG5" i="24"/>
  <c r="CG17" i="24" s="1"/>
  <c r="ES5" i="24"/>
  <c r="ES17" i="24" s="1"/>
  <c r="HE5" i="24"/>
  <c r="HE17" i="24" s="1"/>
  <c r="JQ5" i="24"/>
  <c r="JQ17" i="24" s="1"/>
  <c r="AC5" i="24"/>
  <c r="AC17" i="24" s="1"/>
  <c r="CO5" i="24"/>
  <c r="CO17" i="24" s="1"/>
  <c r="FA5" i="24"/>
  <c r="FA17" i="24" s="1"/>
  <c r="HM5" i="24"/>
  <c r="HM17" i="24" s="1"/>
  <c r="JY5" i="24"/>
  <c r="JY17" i="24" s="1"/>
  <c r="AK5" i="24"/>
  <c r="CW5" i="24"/>
  <c r="CW17" i="24" s="1"/>
  <c r="FI5" i="24"/>
  <c r="FI17" i="24" s="1"/>
  <c r="KG5" i="24"/>
  <c r="KG17" i="24" s="1"/>
  <c r="DZ2" i="24"/>
  <c r="DZ14" i="24" s="1"/>
  <c r="HG8" i="24"/>
  <c r="HG20" i="24" s="1"/>
  <c r="IX7" i="24"/>
  <c r="IX19" i="24" s="1"/>
  <c r="B7" i="24"/>
  <c r="HU5" i="24"/>
  <c r="HU17" i="24" s="1"/>
  <c r="I4" i="24"/>
  <c r="Q4" i="24"/>
  <c r="Y4" i="24"/>
  <c r="AG4" i="24"/>
  <c r="AO4" i="24"/>
  <c r="AW4" i="24"/>
  <c r="AW16" i="24" s="1"/>
  <c r="AY27" i="24" s="1"/>
  <c r="BE4" i="24"/>
  <c r="BE16" i="24" s="1"/>
  <c r="BG27" i="24" s="1"/>
  <c r="BM4" i="24"/>
  <c r="BM16" i="24" s="1"/>
  <c r="BO27" i="24" s="1"/>
  <c r="BU4" i="24"/>
  <c r="BU16" i="24" s="1"/>
  <c r="CC4" i="24"/>
  <c r="CC16" i="24" s="1"/>
  <c r="CK4" i="24"/>
  <c r="CK16" i="24" s="1"/>
  <c r="CS4" i="24"/>
  <c r="CS16" i="24" s="1"/>
  <c r="DA4" i="24"/>
  <c r="DA16" i="24" s="1"/>
  <c r="DI4" i="24"/>
  <c r="DI16" i="24" s="1"/>
  <c r="DQ4" i="24"/>
  <c r="DQ16" i="24" s="1"/>
  <c r="DY4" i="24"/>
  <c r="DY16" i="24" s="1"/>
  <c r="EG4" i="24"/>
  <c r="EG16" i="24" s="1"/>
  <c r="EO4" i="24"/>
  <c r="EO16" i="24" s="1"/>
  <c r="EW4" i="24"/>
  <c r="EW16" i="24" s="1"/>
  <c r="FE4" i="24"/>
  <c r="FE16" i="24" s="1"/>
  <c r="FM4" i="24"/>
  <c r="FM16" i="24" s="1"/>
  <c r="FU4" i="24"/>
  <c r="FU16" i="24" s="1"/>
  <c r="GC4" i="24"/>
  <c r="GC16" i="24" s="1"/>
  <c r="GK4" i="24"/>
  <c r="GK16" i="24" s="1"/>
  <c r="GS4" i="24"/>
  <c r="GS16" i="24" s="1"/>
  <c r="HA4" i="24"/>
  <c r="HA16" i="24" s="1"/>
  <c r="HI4" i="24"/>
  <c r="HI16" i="24" s="1"/>
  <c r="HQ4" i="24"/>
  <c r="HQ16" i="24" s="1"/>
  <c r="HY4" i="24"/>
  <c r="HY16" i="24" s="1"/>
  <c r="IG4" i="24"/>
  <c r="IG16" i="24" s="1"/>
  <c r="IO4" i="24"/>
  <c r="IO16" i="24" s="1"/>
  <c r="IW4" i="24"/>
  <c r="IW16" i="24" s="1"/>
  <c r="JE4" i="24"/>
  <c r="JE16" i="24" s="1"/>
  <c r="JM4" i="24"/>
  <c r="JM16" i="24" s="1"/>
  <c r="JU4" i="24"/>
  <c r="JU16" i="24" s="1"/>
  <c r="KC4" i="24"/>
  <c r="KC16" i="24" s="1"/>
  <c r="KK4" i="24"/>
  <c r="KK16" i="24" s="1"/>
  <c r="B4" i="24"/>
  <c r="J4" i="24"/>
  <c r="R4" i="24"/>
  <c r="Z4" i="24"/>
  <c r="AH4" i="24"/>
  <c r="AP4" i="24"/>
  <c r="AX4" i="24"/>
  <c r="AX16" i="24" s="1"/>
  <c r="AZ27" i="24" s="1"/>
  <c r="BF4" i="24"/>
  <c r="BF16" i="24" s="1"/>
  <c r="BH27" i="24" s="1"/>
  <c r="BN4" i="24"/>
  <c r="BN16" i="24" s="1"/>
  <c r="BV4" i="24"/>
  <c r="BV16" i="24" s="1"/>
  <c r="CD4" i="24"/>
  <c r="CD16" i="24" s="1"/>
  <c r="CL4" i="24"/>
  <c r="CL16" i="24" s="1"/>
  <c r="CT4" i="24"/>
  <c r="CT16" i="24" s="1"/>
  <c r="DB4" i="24"/>
  <c r="DB16" i="24" s="1"/>
  <c r="DJ4" i="24"/>
  <c r="DJ16" i="24" s="1"/>
  <c r="DR4" i="24"/>
  <c r="DR16" i="24" s="1"/>
  <c r="DZ4" i="24"/>
  <c r="DZ16" i="24" s="1"/>
  <c r="EH4" i="24"/>
  <c r="EH16" i="24" s="1"/>
  <c r="EP4" i="24"/>
  <c r="EP16" i="24" s="1"/>
  <c r="EX4" i="24"/>
  <c r="EX16" i="24" s="1"/>
  <c r="FF4" i="24"/>
  <c r="FF16" i="24" s="1"/>
  <c r="FN4" i="24"/>
  <c r="FN16" i="24" s="1"/>
  <c r="FV4" i="24"/>
  <c r="FV16" i="24" s="1"/>
  <c r="GD4" i="24"/>
  <c r="GD16" i="24" s="1"/>
  <c r="GL4" i="24"/>
  <c r="GL16" i="24" s="1"/>
  <c r="GT4" i="24"/>
  <c r="GT16" i="24" s="1"/>
  <c r="HB4" i="24"/>
  <c r="HB16" i="24" s="1"/>
  <c r="HJ4" i="24"/>
  <c r="HJ16" i="24" s="1"/>
  <c r="HR4" i="24"/>
  <c r="HR16" i="24" s="1"/>
  <c r="HZ4" i="24"/>
  <c r="HZ16" i="24" s="1"/>
  <c r="IH4" i="24"/>
  <c r="IH16" i="24" s="1"/>
  <c r="IP4" i="24"/>
  <c r="IP16" i="24" s="1"/>
  <c r="IX4" i="24"/>
  <c r="IX16" i="24" s="1"/>
  <c r="JF4" i="24"/>
  <c r="JF16" i="24" s="1"/>
  <c r="JN4" i="24"/>
  <c r="JN16" i="24" s="1"/>
  <c r="JV4" i="24"/>
  <c r="JV16" i="24" s="1"/>
  <c r="KD4" i="24"/>
  <c r="KD16" i="24" s="1"/>
  <c r="KL4" i="24"/>
  <c r="KL16" i="24" s="1"/>
  <c r="C4" i="24"/>
  <c r="K4" i="24"/>
  <c r="S4" i="24"/>
  <c r="AA4" i="24"/>
  <c r="AI4" i="24"/>
  <c r="AQ4" i="24"/>
  <c r="AQ16" i="24" s="1"/>
  <c r="AS27" i="24" s="1"/>
  <c r="AY4" i="24"/>
  <c r="AY16" i="24" s="1"/>
  <c r="BA27" i="24" s="1"/>
  <c r="BG4" i="24"/>
  <c r="BG16" i="24" s="1"/>
  <c r="BI27" i="24" s="1"/>
  <c r="BO4" i="24"/>
  <c r="BO16" i="24" s="1"/>
  <c r="BW4" i="24"/>
  <c r="BW16" i="24" s="1"/>
  <c r="CE4" i="24"/>
  <c r="CE16" i="24" s="1"/>
  <c r="CM4" i="24"/>
  <c r="CM16" i="24" s="1"/>
  <c r="CU4" i="24"/>
  <c r="CU16" i="24" s="1"/>
  <c r="DC4" i="24"/>
  <c r="DC16" i="24" s="1"/>
  <c r="DK4" i="24"/>
  <c r="DK16" i="24" s="1"/>
  <c r="DS4" i="24"/>
  <c r="DS16" i="24" s="1"/>
  <c r="EA4" i="24"/>
  <c r="EA16" i="24" s="1"/>
  <c r="EI4" i="24"/>
  <c r="EI16" i="24" s="1"/>
  <c r="EQ4" i="24"/>
  <c r="EQ16" i="24" s="1"/>
  <c r="EY4" i="24"/>
  <c r="EY16" i="24" s="1"/>
  <c r="FG4" i="24"/>
  <c r="FG16" i="24" s="1"/>
  <c r="FO4" i="24"/>
  <c r="FO16" i="24" s="1"/>
  <c r="FW4" i="24"/>
  <c r="FW16" i="24" s="1"/>
  <c r="GE4" i="24"/>
  <c r="GE16" i="24" s="1"/>
  <c r="GM4" i="24"/>
  <c r="GM16" i="24" s="1"/>
  <c r="GU4" i="24"/>
  <c r="GU16" i="24" s="1"/>
  <c r="HC4" i="24"/>
  <c r="HC16" i="24" s="1"/>
  <c r="HK4" i="24"/>
  <c r="HK16" i="24" s="1"/>
  <c r="HS4" i="24"/>
  <c r="HS16" i="24" s="1"/>
  <c r="IA4" i="24"/>
  <c r="IA16" i="24" s="1"/>
  <c r="II4" i="24"/>
  <c r="II16" i="24" s="1"/>
  <c r="IQ4" i="24"/>
  <c r="IQ16" i="24" s="1"/>
  <c r="IY4" i="24"/>
  <c r="IY16" i="24" s="1"/>
  <c r="JG4" i="24"/>
  <c r="JG16" i="24" s="1"/>
  <c r="JO4" i="24"/>
  <c r="JO16" i="24" s="1"/>
  <c r="JW4" i="24"/>
  <c r="JW16" i="24" s="1"/>
  <c r="KE4" i="24"/>
  <c r="KE16" i="24" s="1"/>
  <c r="KM4" i="24"/>
  <c r="KM16" i="24" s="1"/>
  <c r="D4" i="24"/>
  <c r="L4" i="24"/>
  <c r="T4" i="24"/>
  <c r="AB4" i="24"/>
  <c r="AJ4" i="24"/>
  <c r="AJ16" i="24" s="1"/>
  <c r="AR4" i="24"/>
  <c r="AR16" i="24" s="1"/>
  <c r="AT27" i="24" s="1"/>
  <c r="AZ4" i="24"/>
  <c r="AZ16" i="24" s="1"/>
  <c r="BB27" i="24" s="1"/>
  <c r="BH4" i="24"/>
  <c r="BH16" i="24" s="1"/>
  <c r="BJ27" i="24" s="1"/>
  <c r="BP4" i="24"/>
  <c r="BP16" i="24" s="1"/>
  <c r="BX4" i="24"/>
  <c r="BX16" i="24" s="1"/>
  <c r="CF4" i="24"/>
  <c r="CF16" i="24" s="1"/>
  <c r="CN4" i="24"/>
  <c r="CN16" i="24" s="1"/>
  <c r="CV4" i="24"/>
  <c r="CV16" i="24" s="1"/>
  <c r="DD4" i="24"/>
  <c r="DD16" i="24" s="1"/>
  <c r="DL4" i="24"/>
  <c r="DL16" i="24" s="1"/>
  <c r="DT4" i="24"/>
  <c r="DT16" i="24" s="1"/>
  <c r="EB4" i="24"/>
  <c r="EB16" i="24" s="1"/>
  <c r="EJ4" i="24"/>
  <c r="EJ16" i="24" s="1"/>
  <c r="ER4" i="24"/>
  <c r="ER16" i="24" s="1"/>
  <c r="EZ4" i="24"/>
  <c r="EZ16" i="24" s="1"/>
  <c r="FH4" i="24"/>
  <c r="FH16" i="24" s="1"/>
  <c r="FP4" i="24"/>
  <c r="FP16" i="24" s="1"/>
  <c r="FX4" i="24"/>
  <c r="FX16" i="24" s="1"/>
  <c r="GF4" i="24"/>
  <c r="GF16" i="24" s="1"/>
  <c r="GN4" i="24"/>
  <c r="GN16" i="24" s="1"/>
  <c r="GV4" i="24"/>
  <c r="GV16" i="24" s="1"/>
  <c r="HD4" i="24"/>
  <c r="HD16" i="24" s="1"/>
  <c r="HL4" i="24"/>
  <c r="HL16" i="24" s="1"/>
  <c r="HT4" i="24"/>
  <c r="HT16" i="24" s="1"/>
  <c r="IB4" i="24"/>
  <c r="IB16" i="24" s="1"/>
  <c r="IJ4" i="24"/>
  <c r="IJ16" i="24" s="1"/>
  <c r="IR4" i="24"/>
  <c r="IR16" i="24" s="1"/>
  <c r="IZ4" i="24"/>
  <c r="IZ16" i="24" s="1"/>
  <c r="JH4" i="24"/>
  <c r="JH16" i="24" s="1"/>
  <c r="JP4" i="24"/>
  <c r="JP16" i="24" s="1"/>
  <c r="JX4" i="24"/>
  <c r="JX16" i="24" s="1"/>
  <c r="KF4" i="24"/>
  <c r="KF16" i="24" s="1"/>
  <c r="KN4" i="24"/>
  <c r="KN16" i="24" s="1"/>
  <c r="E4" i="24"/>
  <c r="M4" i="24"/>
  <c r="U4" i="24"/>
  <c r="AC4" i="24"/>
  <c r="AK4" i="24"/>
  <c r="AS4" i="24"/>
  <c r="AS16" i="24" s="1"/>
  <c r="AU27" i="24" s="1"/>
  <c r="BA4" i="24"/>
  <c r="BA16" i="24" s="1"/>
  <c r="BC27" i="24" s="1"/>
  <c r="BI4" i="24"/>
  <c r="BI16" i="24" s="1"/>
  <c r="BK27" i="24" s="1"/>
  <c r="BQ4" i="24"/>
  <c r="BQ16" i="24" s="1"/>
  <c r="BY4" i="24"/>
  <c r="BY16" i="24" s="1"/>
  <c r="CG4" i="24"/>
  <c r="CG16" i="24" s="1"/>
  <c r="CO4" i="24"/>
  <c r="CO16" i="24" s="1"/>
  <c r="CW4" i="24"/>
  <c r="CW16" i="24" s="1"/>
  <c r="DE4" i="24"/>
  <c r="DE16" i="24" s="1"/>
  <c r="DM4" i="24"/>
  <c r="DM16" i="24" s="1"/>
  <c r="DU4" i="24"/>
  <c r="DU16" i="24" s="1"/>
  <c r="EC4" i="24"/>
  <c r="EC16" i="24" s="1"/>
  <c r="EK4" i="24"/>
  <c r="EK16" i="24" s="1"/>
  <c r="ES4" i="24"/>
  <c r="ES16" i="24" s="1"/>
  <c r="FA4" i="24"/>
  <c r="FA16" i="24" s="1"/>
  <c r="FI4" i="24"/>
  <c r="FI16" i="24" s="1"/>
  <c r="FQ4" i="24"/>
  <c r="FQ16" i="24" s="1"/>
  <c r="FY4" i="24"/>
  <c r="FY16" i="24" s="1"/>
  <c r="GG4" i="24"/>
  <c r="GG16" i="24" s="1"/>
  <c r="GO4" i="24"/>
  <c r="GO16" i="24" s="1"/>
  <c r="GW4" i="24"/>
  <c r="GW16" i="24" s="1"/>
  <c r="HE4" i="24"/>
  <c r="HE16" i="24" s="1"/>
  <c r="HM4" i="24"/>
  <c r="HM16" i="24" s="1"/>
  <c r="HU4" i="24"/>
  <c r="HU16" i="24" s="1"/>
  <c r="IC4" i="24"/>
  <c r="IC16" i="24" s="1"/>
  <c r="IK4" i="24"/>
  <c r="IK16" i="24" s="1"/>
  <c r="IS4" i="24"/>
  <c r="IS16" i="24" s="1"/>
  <c r="JA4" i="24"/>
  <c r="JA16" i="24" s="1"/>
  <c r="JI4" i="24"/>
  <c r="JI16" i="24" s="1"/>
  <c r="JQ4" i="24"/>
  <c r="JQ16" i="24" s="1"/>
  <c r="JY4" i="24"/>
  <c r="JY16" i="24" s="1"/>
  <c r="KG4" i="24"/>
  <c r="KG16" i="24" s="1"/>
  <c r="F4" i="24"/>
  <c r="K16" i="24" s="1"/>
  <c r="N4" i="24"/>
  <c r="N16" i="24" s="1"/>
  <c r="V4" i="24"/>
  <c r="AD4" i="24"/>
  <c r="AL4" i="24"/>
  <c r="AL16" i="24" s="1"/>
  <c r="AT4" i="24"/>
  <c r="AT16" i="24" s="1"/>
  <c r="AV27" i="24" s="1"/>
  <c r="BB4" i="24"/>
  <c r="BB16" i="24" s="1"/>
  <c r="BD27" i="24" s="1"/>
  <c r="BJ4" i="24"/>
  <c r="BJ16" i="24" s="1"/>
  <c r="BL27" i="24" s="1"/>
  <c r="BR4" i="24"/>
  <c r="BR16" i="24" s="1"/>
  <c r="BZ4" i="24"/>
  <c r="BZ16" i="24" s="1"/>
  <c r="CH4" i="24"/>
  <c r="CH16" i="24" s="1"/>
  <c r="CP4" i="24"/>
  <c r="CP16" i="24" s="1"/>
  <c r="CX4" i="24"/>
  <c r="CX16" i="24" s="1"/>
  <c r="DF4" i="24"/>
  <c r="DF16" i="24" s="1"/>
  <c r="DN4" i="24"/>
  <c r="DN16" i="24" s="1"/>
  <c r="DV4" i="24"/>
  <c r="DV16" i="24" s="1"/>
  <c r="ED4" i="24"/>
  <c r="ED16" i="24" s="1"/>
  <c r="EL4" i="24"/>
  <c r="EL16" i="24" s="1"/>
  <c r="ET4" i="24"/>
  <c r="ET16" i="24" s="1"/>
  <c r="FB4" i="24"/>
  <c r="FB16" i="24" s="1"/>
  <c r="FJ4" i="24"/>
  <c r="FJ16" i="24" s="1"/>
  <c r="FR4" i="24"/>
  <c r="FR16" i="24" s="1"/>
  <c r="FZ4" i="24"/>
  <c r="FZ16" i="24" s="1"/>
  <c r="GH4" i="24"/>
  <c r="GH16" i="24" s="1"/>
  <c r="GP4" i="24"/>
  <c r="GP16" i="24" s="1"/>
  <c r="GX4" i="24"/>
  <c r="GX16" i="24" s="1"/>
  <c r="HF4" i="24"/>
  <c r="HF16" i="24" s="1"/>
  <c r="HN4" i="24"/>
  <c r="HN16" i="24" s="1"/>
  <c r="HV4" i="24"/>
  <c r="HV16" i="24" s="1"/>
  <c r="ID4" i="24"/>
  <c r="ID16" i="24" s="1"/>
  <c r="IL4" i="24"/>
  <c r="IL16" i="24" s="1"/>
  <c r="IT4" i="24"/>
  <c r="IT16" i="24" s="1"/>
  <c r="JB4" i="24"/>
  <c r="JB16" i="24" s="1"/>
  <c r="JJ4" i="24"/>
  <c r="JJ16" i="24" s="1"/>
  <c r="JR4" i="24"/>
  <c r="JR16" i="24" s="1"/>
  <c r="JZ4" i="24"/>
  <c r="JZ16" i="24" s="1"/>
  <c r="KH4" i="24"/>
  <c r="KH16" i="24" s="1"/>
  <c r="G4" i="24"/>
  <c r="O4" i="24"/>
  <c r="O16" i="24" s="1"/>
  <c r="W4" i="24"/>
  <c r="W16" i="24" s="1"/>
  <c r="AE4" i="24"/>
  <c r="AM4" i="24"/>
  <c r="AM16" i="24" s="1"/>
  <c r="AU4" i="24"/>
  <c r="AU16" i="24" s="1"/>
  <c r="AW27" i="24" s="1"/>
  <c r="BC4" i="24"/>
  <c r="BC16" i="24" s="1"/>
  <c r="BE27" i="24" s="1"/>
  <c r="BK4" i="24"/>
  <c r="BK16" i="24" s="1"/>
  <c r="BM27" i="24" s="1"/>
  <c r="BS4" i="24"/>
  <c r="BS16" i="24" s="1"/>
  <c r="CA4" i="24"/>
  <c r="CA16" i="24" s="1"/>
  <c r="CI4" i="24"/>
  <c r="CI16" i="24" s="1"/>
  <c r="CQ4" i="24"/>
  <c r="CQ16" i="24" s="1"/>
  <c r="CY4" i="24"/>
  <c r="CY16" i="24" s="1"/>
  <c r="DG4" i="24"/>
  <c r="DG16" i="24" s="1"/>
  <c r="DO4" i="24"/>
  <c r="DO16" i="24" s="1"/>
  <c r="DW4" i="24"/>
  <c r="DW16" i="24" s="1"/>
  <c r="EE4" i="24"/>
  <c r="EE16" i="24" s="1"/>
  <c r="EM4" i="24"/>
  <c r="EM16" i="24" s="1"/>
  <c r="EU4" i="24"/>
  <c r="EU16" i="24" s="1"/>
  <c r="FC4" i="24"/>
  <c r="FC16" i="24" s="1"/>
  <c r="FK4" i="24"/>
  <c r="FK16" i="24" s="1"/>
  <c r="FS4" i="24"/>
  <c r="FS16" i="24" s="1"/>
  <c r="GA4" i="24"/>
  <c r="GA16" i="24" s="1"/>
  <c r="GI4" i="24"/>
  <c r="GI16" i="24" s="1"/>
  <c r="GQ4" i="24"/>
  <c r="GQ16" i="24" s="1"/>
  <c r="GY4" i="24"/>
  <c r="GY16" i="24" s="1"/>
  <c r="HG4" i="24"/>
  <c r="HG16" i="24" s="1"/>
  <c r="HO4" i="24"/>
  <c r="HO16" i="24" s="1"/>
  <c r="HW4" i="24"/>
  <c r="HW16" i="24" s="1"/>
  <c r="IE4" i="24"/>
  <c r="IE16" i="24" s="1"/>
  <c r="IM4" i="24"/>
  <c r="IM16" i="24" s="1"/>
  <c r="IU4" i="24"/>
  <c r="IU16" i="24" s="1"/>
  <c r="JC4" i="24"/>
  <c r="JC16" i="24" s="1"/>
  <c r="JK4" i="24"/>
  <c r="JK16" i="24" s="1"/>
  <c r="JS4" i="24"/>
  <c r="JS16" i="24" s="1"/>
  <c r="KA4" i="24"/>
  <c r="KA16" i="24" s="1"/>
  <c r="KI4" i="24"/>
  <c r="KI16" i="24" s="1"/>
  <c r="X4" i="24"/>
  <c r="CJ4" i="24"/>
  <c r="CJ16" i="24" s="1"/>
  <c r="EV4" i="24"/>
  <c r="EV16" i="24" s="1"/>
  <c r="HH4" i="24"/>
  <c r="HH16" i="24" s="1"/>
  <c r="JT4" i="24"/>
  <c r="JT16" i="24" s="1"/>
  <c r="AF4" i="24"/>
  <c r="AF16" i="24" s="1"/>
  <c r="CR4" i="24"/>
  <c r="CR16" i="24" s="1"/>
  <c r="FD4" i="24"/>
  <c r="FD16" i="24" s="1"/>
  <c r="HP4" i="24"/>
  <c r="HP16" i="24" s="1"/>
  <c r="KB4" i="24"/>
  <c r="KB16" i="24" s="1"/>
  <c r="A16" i="24"/>
  <c r="AN4" i="24"/>
  <c r="AN16" i="24" s="1"/>
  <c r="CZ4" i="24"/>
  <c r="CZ16" i="24" s="1"/>
  <c r="FL4" i="24"/>
  <c r="FL16" i="24" s="1"/>
  <c r="HX4" i="24"/>
  <c r="HX16" i="24" s="1"/>
  <c r="KJ4" i="24"/>
  <c r="KJ16" i="24" s="1"/>
  <c r="AV4" i="24"/>
  <c r="AV16" i="24" s="1"/>
  <c r="AX27" i="24" s="1"/>
  <c r="DH4" i="24"/>
  <c r="DH16" i="24" s="1"/>
  <c r="FT4" i="24"/>
  <c r="FT16" i="24" s="1"/>
  <c r="IF4" i="24"/>
  <c r="IF16" i="24" s="1"/>
  <c r="BD4" i="24"/>
  <c r="BD16" i="24" s="1"/>
  <c r="BF27" i="24" s="1"/>
  <c r="DP4" i="24"/>
  <c r="DP16" i="24" s="1"/>
  <c r="GB4" i="24"/>
  <c r="GB16" i="24" s="1"/>
  <c r="IN4" i="24"/>
  <c r="IN16" i="24" s="1"/>
  <c r="BL4" i="24"/>
  <c r="BL16" i="24" s="1"/>
  <c r="BN27" i="24" s="1"/>
  <c r="DX4" i="24"/>
  <c r="DX16" i="24" s="1"/>
  <c r="GJ4" i="24"/>
  <c r="GJ16" i="24" s="1"/>
  <c r="IV4" i="24"/>
  <c r="IV16" i="24" s="1"/>
  <c r="H4" i="24"/>
  <c r="BT4" i="24"/>
  <c r="BT16" i="24" s="1"/>
  <c r="EF4" i="24"/>
  <c r="EF16" i="24" s="1"/>
  <c r="GR4" i="24"/>
  <c r="GR16" i="24" s="1"/>
  <c r="JD4" i="24"/>
  <c r="JD16" i="24" s="1"/>
  <c r="JL4" i="24"/>
  <c r="JL16" i="24" s="1"/>
  <c r="CB4" i="24"/>
  <c r="CB16" i="24" s="1"/>
  <c r="EN4" i="24"/>
  <c r="EN16" i="24" s="1"/>
  <c r="FN2" i="24"/>
  <c r="FN14" i="24" s="1"/>
  <c r="FS8" i="24"/>
  <c r="FS20" i="24" s="1"/>
  <c r="HJ7" i="24"/>
  <c r="HJ19" i="24" s="1"/>
  <c r="JA6" i="24"/>
  <c r="JA18" i="24" s="1"/>
  <c r="GZ4" i="24"/>
  <c r="GZ16" i="24" s="1"/>
  <c r="D3" i="24"/>
  <c r="L3" i="24"/>
  <c r="T3" i="24"/>
  <c r="AB3" i="24"/>
  <c r="AJ3" i="24"/>
  <c r="AJ15" i="24" s="1"/>
  <c r="AR3" i="24"/>
  <c r="AR15" i="24" s="1"/>
  <c r="AT26" i="24" s="1"/>
  <c r="AZ3" i="24"/>
  <c r="AZ15" i="24" s="1"/>
  <c r="BB26" i="24" s="1"/>
  <c r="BH3" i="24"/>
  <c r="BH15" i="24" s="1"/>
  <c r="BJ26" i="24" s="1"/>
  <c r="BP3" i="24"/>
  <c r="BP15" i="24" s="1"/>
  <c r="BX3" i="24"/>
  <c r="BX15" i="24" s="1"/>
  <c r="CF3" i="24"/>
  <c r="CF15" i="24" s="1"/>
  <c r="CN3" i="24"/>
  <c r="CN15" i="24" s="1"/>
  <c r="CV3" i="24"/>
  <c r="CV15" i="24" s="1"/>
  <c r="DD3" i="24"/>
  <c r="DD15" i="24" s="1"/>
  <c r="DL3" i="24"/>
  <c r="DL15" i="24" s="1"/>
  <c r="DT3" i="24"/>
  <c r="DT15" i="24" s="1"/>
  <c r="EB3" i="24"/>
  <c r="EB15" i="24" s="1"/>
  <c r="EJ3" i="24"/>
  <c r="EJ15" i="24" s="1"/>
  <c r="ER3" i="24"/>
  <c r="ER15" i="24" s="1"/>
  <c r="EZ3" i="24"/>
  <c r="EZ15" i="24" s="1"/>
  <c r="FH3" i="24"/>
  <c r="FH15" i="24" s="1"/>
  <c r="FP3" i="24"/>
  <c r="FP15" i="24" s="1"/>
  <c r="FX3" i="24"/>
  <c r="FX15" i="24" s="1"/>
  <c r="GF3" i="24"/>
  <c r="GF15" i="24" s="1"/>
  <c r="GN3" i="24"/>
  <c r="GN15" i="24" s="1"/>
  <c r="GV3" i="24"/>
  <c r="GV15" i="24" s="1"/>
  <c r="HD3" i="24"/>
  <c r="HD15" i="24" s="1"/>
  <c r="HL3" i="24"/>
  <c r="HL15" i="24" s="1"/>
  <c r="HT3" i="24"/>
  <c r="HT15" i="24" s="1"/>
  <c r="IB3" i="24"/>
  <c r="IB15" i="24" s="1"/>
  <c r="IJ3" i="24"/>
  <c r="IJ15" i="24" s="1"/>
  <c r="IR3" i="24"/>
  <c r="IR15" i="24" s="1"/>
  <c r="IZ3" i="24"/>
  <c r="IZ15" i="24" s="1"/>
  <c r="JH3" i="24"/>
  <c r="JH15" i="24" s="1"/>
  <c r="JP3" i="24"/>
  <c r="JP15" i="24" s="1"/>
  <c r="JX3" i="24"/>
  <c r="JX15" i="24" s="1"/>
  <c r="KF3" i="24"/>
  <c r="KF15" i="24" s="1"/>
  <c r="KN3" i="24"/>
  <c r="KN15" i="24" s="1"/>
  <c r="E3" i="24"/>
  <c r="M3" i="24"/>
  <c r="U3" i="24"/>
  <c r="AC3" i="24"/>
  <c r="AK3" i="24"/>
  <c r="AK15" i="24" s="1"/>
  <c r="AS3" i="24"/>
  <c r="AS15" i="24" s="1"/>
  <c r="AU26" i="24" s="1"/>
  <c r="BA3" i="24"/>
  <c r="BA15" i="24" s="1"/>
  <c r="BC26" i="24" s="1"/>
  <c r="BI3" i="24"/>
  <c r="BI15" i="24" s="1"/>
  <c r="BK26" i="24" s="1"/>
  <c r="BQ3" i="24"/>
  <c r="BQ15" i="24" s="1"/>
  <c r="BY3" i="24"/>
  <c r="BY15" i="24" s="1"/>
  <c r="CG3" i="24"/>
  <c r="CG15" i="24" s="1"/>
  <c r="CO3" i="24"/>
  <c r="CO15" i="24" s="1"/>
  <c r="CW3" i="24"/>
  <c r="CW15" i="24" s="1"/>
  <c r="DE3" i="24"/>
  <c r="DE15" i="24" s="1"/>
  <c r="DM3" i="24"/>
  <c r="DM15" i="24" s="1"/>
  <c r="DU3" i="24"/>
  <c r="DU15" i="24" s="1"/>
  <c r="EC3" i="24"/>
  <c r="EC15" i="24" s="1"/>
  <c r="EK3" i="24"/>
  <c r="EK15" i="24" s="1"/>
  <c r="ES3" i="24"/>
  <c r="ES15" i="24" s="1"/>
  <c r="FA3" i="24"/>
  <c r="FA15" i="24" s="1"/>
  <c r="FI3" i="24"/>
  <c r="FI15" i="24" s="1"/>
  <c r="FQ3" i="24"/>
  <c r="FQ15" i="24" s="1"/>
  <c r="FY3" i="24"/>
  <c r="FY15" i="24" s="1"/>
  <c r="GG3" i="24"/>
  <c r="GG15" i="24" s="1"/>
  <c r="GO3" i="24"/>
  <c r="GO15" i="24" s="1"/>
  <c r="GW3" i="24"/>
  <c r="GW15" i="24" s="1"/>
  <c r="HE3" i="24"/>
  <c r="HE15" i="24" s="1"/>
  <c r="HM3" i="24"/>
  <c r="HM15" i="24" s="1"/>
  <c r="HU3" i="24"/>
  <c r="HU15" i="24" s="1"/>
  <c r="IC3" i="24"/>
  <c r="IC15" i="24" s="1"/>
  <c r="IK3" i="24"/>
  <c r="IK15" i="24" s="1"/>
  <c r="IS3" i="24"/>
  <c r="IS15" i="24" s="1"/>
  <c r="JA3" i="24"/>
  <c r="JA15" i="24" s="1"/>
  <c r="JI3" i="24"/>
  <c r="JI15" i="24" s="1"/>
  <c r="JQ3" i="24"/>
  <c r="JQ15" i="24" s="1"/>
  <c r="JY3" i="24"/>
  <c r="JY15" i="24" s="1"/>
  <c r="KG3" i="24"/>
  <c r="KG15" i="24" s="1"/>
  <c r="F3" i="24"/>
  <c r="N3" i="24"/>
  <c r="V3" i="24"/>
  <c r="AD3" i="24"/>
  <c r="AL3" i="24"/>
  <c r="AL15" i="24" s="1"/>
  <c r="AN26" i="24" s="1"/>
  <c r="AT3" i="24"/>
  <c r="AT15" i="24" s="1"/>
  <c r="AV26" i="24" s="1"/>
  <c r="BB3" i="24"/>
  <c r="BB15" i="24" s="1"/>
  <c r="BD26" i="24" s="1"/>
  <c r="BJ3" i="24"/>
  <c r="BJ15" i="24" s="1"/>
  <c r="BL26" i="24" s="1"/>
  <c r="BR3" i="24"/>
  <c r="BR15" i="24" s="1"/>
  <c r="BZ3" i="24"/>
  <c r="BZ15" i="24" s="1"/>
  <c r="CH3" i="24"/>
  <c r="CH15" i="24" s="1"/>
  <c r="CP3" i="24"/>
  <c r="CP15" i="24" s="1"/>
  <c r="CX3" i="24"/>
  <c r="CX15" i="24" s="1"/>
  <c r="DF3" i="24"/>
  <c r="DF15" i="24" s="1"/>
  <c r="DN3" i="24"/>
  <c r="DN15" i="24" s="1"/>
  <c r="DV3" i="24"/>
  <c r="DV15" i="24" s="1"/>
  <c r="ED3" i="24"/>
  <c r="ED15" i="24" s="1"/>
  <c r="EL3" i="24"/>
  <c r="EL15" i="24" s="1"/>
  <c r="ET3" i="24"/>
  <c r="ET15" i="24" s="1"/>
  <c r="FB3" i="24"/>
  <c r="FB15" i="24" s="1"/>
  <c r="FJ3" i="24"/>
  <c r="FJ15" i="24" s="1"/>
  <c r="FR3" i="24"/>
  <c r="FR15" i="24" s="1"/>
  <c r="FZ3" i="24"/>
  <c r="FZ15" i="24" s="1"/>
  <c r="GH3" i="24"/>
  <c r="GH15" i="24" s="1"/>
  <c r="GP3" i="24"/>
  <c r="GP15" i="24" s="1"/>
  <c r="GX3" i="24"/>
  <c r="GX15" i="24" s="1"/>
  <c r="HF3" i="24"/>
  <c r="HF15" i="24" s="1"/>
  <c r="HN3" i="24"/>
  <c r="HN15" i="24" s="1"/>
  <c r="HV3" i="24"/>
  <c r="HV15" i="24" s="1"/>
  <c r="ID3" i="24"/>
  <c r="ID15" i="24" s="1"/>
  <c r="IL3" i="24"/>
  <c r="IL15" i="24" s="1"/>
  <c r="IT3" i="24"/>
  <c r="IT15" i="24" s="1"/>
  <c r="JB3" i="24"/>
  <c r="JB15" i="24" s="1"/>
  <c r="JJ3" i="24"/>
  <c r="JJ15" i="24" s="1"/>
  <c r="JR3" i="24"/>
  <c r="JR15" i="24" s="1"/>
  <c r="JZ3" i="24"/>
  <c r="JZ15" i="24" s="1"/>
  <c r="KH3" i="24"/>
  <c r="KH15" i="24" s="1"/>
  <c r="G3" i="24"/>
  <c r="O3" i="24"/>
  <c r="W3" i="24"/>
  <c r="AE3" i="24"/>
  <c r="AM3" i="24"/>
  <c r="AM15" i="24" s="1"/>
  <c r="AO26" i="24" s="1"/>
  <c r="AU3" i="24"/>
  <c r="AU15" i="24" s="1"/>
  <c r="AW26" i="24" s="1"/>
  <c r="BC3" i="24"/>
  <c r="BC15" i="24" s="1"/>
  <c r="BE26" i="24" s="1"/>
  <c r="BK3" i="24"/>
  <c r="BK15" i="24" s="1"/>
  <c r="BM26" i="24" s="1"/>
  <c r="BS3" i="24"/>
  <c r="BS15" i="24" s="1"/>
  <c r="CA3" i="24"/>
  <c r="CA15" i="24" s="1"/>
  <c r="CI3" i="24"/>
  <c r="CI15" i="24" s="1"/>
  <c r="CQ3" i="24"/>
  <c r="CQ15" i="24" s="1"/>
  <c r="CY3" i="24"/>
  <c r="CY15" i="24" s="1"/>
  <c r="DG3" i="24"/>
  <c r="DG15" i="24" s="1"/>
  <c r="DO3" i="24"/>
  <c r="DO15" i="24" s="1"/>
  <c r="DW3" i="24"/>
  <c r="DW15" i="24" s="1"/>
  <c r="EE3" i="24"/>
  <c r="EE15" i="24" s="1"/>
  <c r="EM3" i="24"/>
  <c r="EM15" i="24" s="1"/>
  <c r="EU3" i="24"/>
  <c r="EU15" i="24" s="1"/>
  <c r="FC3" i="24"/>
  <c r="FC15" i="24" s="1"/>
  <c r="FK3" i="24"/>
  <c r="FK15" i="24" s="1"/>
  <c r="FS3" i="24"/>
  <c r="FS15" i="24" s="1"/>
  <c r="GA3" i="24"/>
  <c r="GA15" i="24" s="1"/>
  <c r="GI3" i="24"/>
  <c r="GI15" i="24" s="1"/>
  <c r="GQ3" i="24"/>
  <c r="GQ15" i="24" s="1"/>
  <c r="GY3" i="24"/>
  <c r="GY15" i="24" s="1"/>
  <c r="HG3" i="24"/>
  <c r="HG15" i="24" s="1"/>
  <c r="HO3" i="24"/>
  <c r="HO15" i="24" s="1"/>
  <c r="HW3" i="24"/>
  <c r="HW15" i="24" s="1"/>
  <c r="IE3" i="24"/>
  <c r="IE15" i="24" s="1"/>
  <c r="IM3" i="24"/>
  <c r="IM15" i="24" s="1"/>
  <c r="IU3" i="24"/>
  <c r="IU15" i="24" s="1"/>
  <c r="JC3" i="24"/>
  <c r="JC15" i="24" s="1"/>
  <c r="JK3" i="24"/>
  <c r="JK15" i="24" s="1"/>
  <c r="JS3" i="24"/>
  <c r="JS15" i="24" s="1"/>
  <c r="KA3" i="24"/>
  <c r="KA15" i="24" s="1"/>
  <c r="KI3" i="24"/>
  <c r="KI15" i="24" s="1"/>
  <c r="H3" i="24"/>
  <c r="P3" i="24"/>
  <c r="X3" i="24"/>
  <c r="AF3" i="24"/>
  <c r="AN3" i="24"/>
  <c r="AN15" i="24" s="1"/>
  <c r="AV3" i="24"/>
  <c r="AV15" i="24" s="1"/>
  <c r="AX26" i="24" s="1"/>
  <c r="BD3" i="24"/>
  <c r="BD15" i="24" s="1"/>
  <c r="BF26" i="24" s="1"/>
  <c r="BL3" i="24"/>
  <c r="BL15" i="24" s="1"/>
  <c r="BN26" i="24" s="1"/>
  <c r="BT3" i="24"/>
  <c r="BT15" i="24" s="1"/>
  <c r="CB3" i="24"/>
  <c r="CB15" i="24" s="1"/>
  <c r="CJ3" i="24"/>
  <c r="CJ15" i="24" s="1"/>
  <c r="CR3" i="24"/>
  <c r="CR15" i="24" s="1"/>
  <c r="CZ3" i="24"/>
  <c r="CZ15" i="24" s="1"/>
  <c r="DH3" i="24"/>
  <c r="DH15" i="24" s="1"/>
  <c r="DP3" i="24"/>
  <c r="DP15" i="24" s="1"/>
  <c r="DX3" i="24"/>
  <c r="DX15" i="24" s="1"/>
  <c r="EF3" i="24"/>
  <c r="EF15" i="24" s="1"/>
  <c r="EN3" i="24"/>
  <c r="EN15" i="24" s="1"/>
  <c r="EV3" i="24"/>
  <c r="EV15" i="24" s="1"/>
  <c r="FD3" i="24"/>
  <c r="FD15" i="24" s="1"/>
  <c r="FL3" i="24"/>
  <c r="FL15" i="24" s="1"/>
  <c r="FT3" i="24"/>
  <c r="FT15" i="24" s="1"/>
  <c r="GB3" i="24"/>
  <c r="GB15" i="24" s="1"/>
  <c r="GJ3" i="24"/>
  <c r="GJ15" i="24" s="1"/>
  <c r="GR3" i="24"/>
  <c r="GR15" i="24" s="1"/>
  <c r="GZ3" i="24"/>
  <c r="GZ15" i="24" s="1"/>
  <c r="HH3" i="24"/>
  <c r="HH15" i="24" s="1"/>
  <c r="HP3" i="24"/>
  <c r="HP15" i="24" s="1"/>
  <c r="HX3" i="24"/>
  <c r="HX15" i="24" s="1"/>
  <c r="IF3" i="24"/>
  <c r="IF15" i="24" s="1"/>
  <c r="IN3" i="24"/>
  <c r="IN15" i="24" s="1"/>
  <c r="IV3" i="24"/>
  <c r="IV15" i="24" s="1"/>
  <c r="JD3" i="24"/>
  <c r="JD15" i="24" s="1"/>
  <c r="JL3" i="24"/>
  <c r="JL15" i="24" s="1"/>
  <c r="JT3" i="24"/>
  <c r="JT15" i="24" s="1"/>
  <c r="KB3" i="24"/>
  <c r="KB15" i="24" s="1"/>
  <c r="KJ3" i="24"/>
  <c r="KJ15" i="24" s="1"/>
  <c r="I3" i="24"/>
  <c r="N15" i="24" s="1"/>
  <c r="Q3" i="24"/>
  <c r="Y3" i="24"/>
  <c r="AG3" i="24"/>
  <c r="AG15" i="24" s="1"/>
  <c r="AO3" i="24"/>
  <c r="AO15" i="24" s="1"/>
  <c r="AQ26" i="24" s="1"/>
  <c r="AW3" i="24"/>
  <c r="AW15" i="24" s="1"/>
  <c r="AY26" i="24" s="1"/>
  <c r="BE3" i="24"/>
  <c r="BE15" i="24" s="1"/>
  <c r="BG26" i="24" s="1"/>
  <c r="BM3" i="24"/>
  <c r="BM15" i="24" s="1"/>
  <c r="BO26" i="24" s="1"/>
  <c r="BU3" i="24"/>
  <c r="BU15" i="24" s="1"/>
  <c r="CC3" i="24"/>
  <c r="CC15" i="24" s="1"/>
  <c r="CK3" i="24"/>
  <c r="CK15" i="24" s="1"/>
  <c r="CS3" i="24"/>
  <c r="CS15" i="24" s="1"/>
  <c r="DA3" i="24"/>
  <c r="DA15" i="24" s="1"/>
  <c r="DI3" i="24"/>
  <c r="DI15" i="24" s="1"/>
  <c r="DQ3" i="24"/>
  <c r="DQ15" i="24" s="1"/>
  <c r="DY3" i="24"/>
  <c r="DY15" i="24" s="1"/>
  <c r="EG3" i="24"/>
  <c r="EG15" i="24" s="1"/>
  <c r="EO3" i="24"/>
  <c r="EO15" i="24" s="1"/>
  <c r="EW3" i="24"/>
  <c r="EW15" i="24" s="1"/>
  <c r="FE3" i="24"/>
  <c r="FE15" i="24" s="1"/>
  <c r="FM3" i="24"/>
  <c r="FM15" i="24" s="1"/>
  <c r="FU3" i="24"/>
  <c r="FU15" i="24" s="1"/>
  <c r="GC3" i="24"/>
  <c r="GC15" i="24" s="1"/>
  <c r="GK3" i="24"/>
  <c r="GK15" i="24" s="1"/>
  <c r="GS3" i="24"/>
  <c r="GS15" i="24" s="1"/>
  <c r="HA3" i="24"/>
  <c r="HA15" i="24" s="1"/>
  <c r="HI3" i="24"/>
  <c r="HI15" i="24" s="1"/>
  <c r="HQ3" i="24"/>
  <c r="HQ15" i="24" s="1"/>
  <c r="HY3" i="24"/>
  <c r="HY15" i="24" s="1"/>
  <c r="IG3" i="24"/>
  <c r="IG15" i="24" s="1"/>
  <c r="IO3" i="24"/>
  <c r="IO15" i="24" s="1"/>
  <c r="IW3" i="24"/>
  <c r="IW15" i="24" s="1"/>
  <c r="JE3" i="24"/>
  <c r="JE15" i="24" s="1"/>
  <c r="JM3" i="24"/>
  <c r="JM15" i="24" s="1"/>
  <c r="JU3" i="24"/>
  <c r="JU15" i="24" s="1"/>
  <c r="KC3" i="24"/>
  <c r="KC15" i="24" s="1"/>
  <c r="KK3" i="24"/>
  <c r="KK15" i="24" s="1"/>
  <c r="B3" i="24"/>
  <c r="J3" i="24"/>
  <c r="R3" i="24"/>
  <c r="R15" i="24" s="1"/>
  <c r="Z3" i="24"/>
  <c r="Z15" i="24" s="1"/>
  <c r="AH3" i="24"/>
  <c r="AH15" i="24" s="1"/>
  <c r="AJ26" i="24" s="1"/>
  <c r="AP3" i="24"/>
  <c r="AP15" i="24" s="1"/>
  <c r="AR26" i="24" s="1"/>
  <c r="AX3" i="24"/>
  <c r="AX15" i="24" s="1"/>
  <c r="AZ26" i="24" s="1"/>
  <c r="BF3" i="24"/>
  <c r="BF15" i="24" s="1"/>
  <c r="BH26" i="24" s="1"/>
  <c r="BN3" i="24"/>
  <c r="BN15" i="24" s="1"/>
  <c r="BV3" i="24"/>
  <c r="BV15" i="24" s="1"/>
  <c r="CD3" i="24"/>
  <c r="CD15" i="24" s="1"/>
  <c r="CL3" i="24"/>
  <c r="CL15" i="24" s="1"/>
  <c r="CT3" i="24"/>
  <c r="CT15" i="24" s="1"/>
  <c r="DB3" i="24"/>
  <c r="DB15" i="24" s="1"/>
  <c r="DJ3" i="24"/>
  <c r="DJ15" i="24" s="1"/>
  <c r="DR3" i="24"/>
  <c r="DR15" i="24" s="1"/>
  <c r="DZ3" i="24"/>
  <c r="DZ15" i="24" s="1"/>
  <c r="EH3" i="24"/>
  <c r="EH15" i="24" s="1"/>
  <c r="EP3" i="24"/>
  <c r="EP15" i="24" s="1"/>
  <c r="EX3" i="24"/>
  <c r="EX15" i="24" s="1"/>
  <c r="FF3" i="24"/>
  <c r="FF15" i="24" s="1"/>
  <c r="FN3" i="24"/>
  <c r="FN15" i="24" s="1"/>
  <c r="FV3" i="24"/>
  <c r="FV15" i="24" s="1"/>
  <c r="GD3" i="24"/>
  <c r="GD15" i="24" s="1"/>
  <c r="GL3" i="24"/>
  <c r="GL15" i="24" s="1"/>
  <c r="GT3" i="24"/>
  <c r="GT15" i="24" s="1"/>
  <c r="HB3" i="24"/>
  <c r="HB15" i="24" s="1"/>
  <c r="HJ3" i="24"/>
  <c r="HJ15" i="24" s="1"/>
  <c r="HR3" i="24"/>
  <c r="HR15" i="24" s="1"/>
  <c r="HZ3" i="24"/>
  <c r="HZ15" i="24" s="1"/>
  <c r="IH3" i="24"/>
  <c r="IH15" i="24" s="1"/>
  <c r="IP3" i="24"/>
  <c r="IP15" i="24" s="1"/>
  <c r="IX3" i="24"/>
  <c r="IX15" i="24" s="1"/>
  <c r="JF3" i="24"/>
  <c r="JF15" i="24" s="1"/>
  <c r="JN3" i="24"/>
  <c r="JN15" i="24" s="1"/>
  <c r="JV3" i="24"/>
  <c r="JV15" i="24" s="1"/>
  <c r="KD3" i="24"/>
  <c r="KD15" i="24" s="1"/>
  <c r="KL3" i="24"/>
  <c r="KL15" i="24" s="1"/>
  <c r="C3" i="24"/>
  <c r="BO3" i="24"/>
  <c r="BO15" i="24" s="1"/>
  <c r="EA3" i="24"/>
  <c r="EA15" i="24" s="1"/>
  <c r="GM3" i="24"/>
  <c r="GM15" i="24" s="1"/>
  <c r="IY3" i="24"/>
  <c r="IY15" i="24" s="1"/>
  <c r="A15" i="24"/>
  <c r="K3" i="24"/>
  <c r="K15" i="24" s="1"/>
  <c r="BW3" i="24"/>
  <c r="BW15" i="24" s="1"/>
  <c r="EI3" i="24"/>
  <c r="EI15" i="24" s="1"/>
  <c r="GU3" i="24"/>
  <c r="GU15" i="24" s="1"/>
  <c r="JG3" i="24"/>
  <c r="JG15" i="24" s="1"/>
  <c r="S3" i="24"/>
  <c r="CE3" i="24"/>
  <c r="CE15" i="24" s="1"/>
  <c r="EQ3" i="24"/>
  <c r="EQ15" i="24" s="1"/>
  <c r="HC3" i="24"/>
  <c r="HC15" i="24" s="1"/>
  <c r="JO3" i="24"/>
  <c r="JO15" i="24" s="1"/>
  <c r="AA3" i="24"/>
  <c r="AA15" i="24" s="1"/>
  <c r="CM3" i="24"/>
  <c r="CM15" i="24" s="1"/>
  <c r="EY3" i="24"/>
  <c r="EY15" i="24" s="1"/>
  <c r="HK3" i="24"/>
  <c r="HK15" i="24" s="1"/>
  <c r="JW3" i="24"/>
  <c r="JW15" i="24" s="1"/>
  <c r="AI3" i="24"/>
  <c r="AI15" i="24" s="1"/>
  <c r="AK26" i="24" s="1"/>
  <c r="CU3" i="24"/>
  <c r="CU15" i="24" s="1"/>
  <c r="FG3" i="24"/>
  <c r="FG15" i="24" s="1"/>
  <c r="HS3" i="24"/>
  <c r="HS15" i="24" s="1"/>
  <c r="KE3" i="24"/>
  <c r="KE15" i="24" s="1"/>
  <c r="AQ3" i="24"/>
  <c r="AQ15" i="24" s="1"/>
  <c r="AS26" i="24" s="1"/>
  <c r="DC3" i="24"/>
  <c r="DC15" i="24" s="1"/>
  <c r="FO3" i="24"/>
  <c r="FO15" i="24" s="1"/>
  <c r="IA3" i="24"/>
  <c r="IA15" i="24" s="1"/>
  <c r="KM3" i="24"/>
  <c r="KM15" i="24" s="1"/>
  <c r="AY3" i="24"/>
  <c r="AY15" i="24" s="1"/>
  <c r="BA26" i="24" s="1"/>
  <c r="DK3" i="24"/>
  <c r="DK15" i="24" s="1"/>
  <c r="FW3" i="24"/>
  <c r="FW15" i="24" s="1"/>
  <c r="II3" i="24"/>
  <c r="II15" i="24" s="1"/>
  <c r="BG3" i="24"/>
  <c r="BG15" i="24" s="1"/>
  <c r="BI26" i="24" s="1"/>
  <c r="DS3" i="24"/>
  <c r="DS15" i="24" s="1"/>
  <c r="GE3" i="24"/>
  <c r="GE15" i="24" s="1"/>
  <c r="IQ3" i="24"/>
  <c r="IQ15" i="24" s="1"/>
  <c r="GL2" i="24"/>
  <c r="GL14" i="24" s="1"/>
  <c r="EU8" i="24"/>
  <c r="EU20" i="24" s="1"/>
  <c r="GL7" i="24"/>
  <c r="GL19" i="24" s="1"/>
  <c r="IC6" i="24"/>
  <c r="IC18" i="24" s="1"/>
  <c r="P4" i="24"/>
  <c r="P16" i="24" s="1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Z15" i="25" s="1"/>
  <c r="AH3" i="25"/>
  <c r="AH15" i="25" s="1"/>
  <c r="AJ26" i="25" s="1"/>
  <c r="AP3" i="25"/>
  <c r="AX3" i="25"/>
  <c r="BF3" i="25"/>
  <c r="C3" i="25"/>
  <c r="K3" i="25"/>
  <c r="S3" i="25"/>
  <c r="S15" i="25" s="1"/>
  <c r="AA3" i="25"/>
  <c r="AA15" i="25" s="1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X15" i="25" s="1"/>
  <c r="AR3" i="25"/>
  <c r="BL3" i="25"/>
  <c r="BU3" i="25"/>
  <c r="BU15" i="25" s="1"/>
  <c r="CC3" i="25"/>
  <c r="CK3" i="25"/>
  <c r="CS3" i="25"/>
  <c r="DA3" i="25"/>
  <c r="DI3" i="25"/>
  <c r="DI15" i="25" s="1"/>
  <c r="DQ3" i="25"/>
  <c r="DY3" i="25"/>
  <c r="EG3" i="25"/>
  <c r="EO3" i="25"/>
  <c r="EW3" i="25"/>
  <c r="FE3" i="25"/>
  <c r="FM3" i="25"/>
  <c r="FU3" i="25"/>
  <c r="FU15" i="25" s="1"/>
  <c r="GC3" i="25"/>
  <c r="GK3" i="25"/>
  <c r="GS3" i="25"/>
  <c r="HA3" i="25"/>
  <c r="HI3" i="25"/>
  <c r="HQ3" i="25"/>
  <c r="HY3" i="25"/>
  <c r="IG3" i="25"/>
  <c r="IG15" i="25" s="1"/>
  <c r="IO3" i="25"/>
  <c r="IW3" i="25"/>
  <c r="JE3" i="25"/>
  <c r="JM3" i="25"/>
  <c r="JU3" i="25"/>
  <c r="KC3" i="25"/>
  <c r="KK3" i="25"/>
  <c r="D3" i="25"/>
  <c r="Y3" i="25"/>
  <c r="AV3" i="25"/>
  <c r="BM3" i="25"/>
  <c r="BM15" i="25" s="1"/>
  <c r="BO26" i="25" s="1"/>
  <c r="BV3" i="25"/>
  <c r="BV15" i="25" s="1"/>
  <c r="CD3" i="25"/>
  <c r="CL3" i="25"/>
  <c r="CT3" i="25"/>
  <c r="DB3" i="25"/>
  <c r="DB15" i="25" s="1"/>
  <c r="DJ3" i="25"/>
  <c r="DR3" i="25"/>
  <c r="DR15" i="25" s="1"/>
  <c r="DZ3" i="25"/>
  <c r="DZ15" i="25" s="1"/>
  <c r="EH3" i="25"/>
  <c r="EP3" i="25"/>
  <c r="EX3" i="25"/>
  <c r="FF3" i="25"/>
  <c r="FN3" i="25"/>
  <c r="FN15" i="25" s="1"/>
  <c r="FV3" i="25"/>
  <c r="GD3" i="25"/>
  <c r="GD15" i="25" s="1"/>
  <c r="GL3" i="25"/>
  <c r="GL15" i="25" s="1"/>
  <c r="GT3" i="25"/>
  <c r="HB3" i="25"/>
  <c r="HJ3" i="25"/>
  <c r="HR3" i="25"/>
  <c r="HZ3" i="25"/>
  <c r="HZ15" i="25" s="1"/>
  <c r="IH3" i="25"/>
  <c r="IP3" i="25"/>
  <c r="IP15" i="25" s="1"/>
  <c r="IX3" i="25"/>
  <c r="IX15" i="25" s="1"/>
  <c r="JF3" i="25"/>
  <c r="JN3" i="25"/>
  <c r="JV3" i="25"/>
  <c r="KD3" i="25"/>
  <c r="KL3" i="25"/>
  <c r="KL15" i="25" s="1"/>
  <c r="I3" i="25"/>
  <c r="AZ3" i="25"/>
  <c r="BX3" i="25"/>
  <c r="BX15" i="25" s="1"/>
  <c r="CN3" i="25"/>
  <c r="DD3" i="25"/>
  <c r="DT3" i="25"/>
  <c r="DT15" i="25" s="1"/>
  <c r="EJ3" i="25"/>
  <c r="EZ3" i="25"/>
  <c r="EZ15" i="25" s="1"/>
  <c r="FP3" i="25"/>
  <c r="GF3" i="25"/>
  <c r="GF15" i="25" s="1"/>
  <c r="GV3" i="25"/>
  <c r="GV15" i="25" s="1"/>
  <c r="HL3" i="25"/>
  <c r="IB3" i="25"/>
  <c r="IR3" i="25"/>
  <c r="IR15" i="25" s="1"/>
  <c r="JH3" i="25"/>
  <c r="JX3" i="25"/>
  <c r="JX15" i="25" s="1"/>
  <c r="KN3" i="25"/>
  <c r="P3" i="25"/>
  <c r="P15" i="25" s="1"/>
  <c r="BE3" i="25"/>
  <c r="BE15" i="25" s="1"/>
  <c r="BG26" i="25" s="1"/>
  <c r="BZ3" i="25"/>
  <c r="CP3" i="25"/>
  <c r="CP15" i="25" s="1"/>
  <c r="DF3" i="25"/>
  <c r="DV3" i="25"/>
  <c r="DV15" i="25" s="1"/>
  <c r="EL3" i="25"/>
  <c r="FB3" i="25"/>
  <c r="FR3" i="25"/>
  <c r="GH3" i="25"/>
  <c r="GH15" i="25" s="1"/>
  <c r="GX3" i="25"/>
  <c r="HN3" i="25"/>
  <c r="HN15" i="25" s="1"/>
  <c r="ID3" i="25"/>
  <c r="IT3" i="25"/>
  <c r="IT15" i="25" s="1"/>
  <c r="JJ3" i="25"/>
  <c r="JZ3" i="25"/>
  <c r="T3" i="25"/>
  <c r="T15" i="25" s="1"/>
  <c r="BK3" i="25"/>
  <c r="BK15" i="25" s="1"/>
  <c r="BM26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JL15" i="25" s="1"/>
  <c r="KB3" i="25"/>
  <c r="AB3" i="25"/>
  <c r="AB15" i="25" s="1"/>
  <c r="BN3" i="25"/>
  <c r="BN15" i="25" s="1"/>
  <c r="CE3" i="25"/>
  <c r="CE15" i="25" s="1"/>
  <c r="CU3" i="25"/>
  <c r="CU15" i="25" s="1"/>
  <c r="DK3" i="25"/>
  <c r="DK15" i="25" s="1"/>
  <c r="EA3" i="25"/>
  <c r="EA15" i="25" s="1"/>
  <c r="EQ3" i="25"/>
  <c r="EQ15" i="25" s="1"/>
  <c r="FG3" i="25"/>
  <c r="FG15" i="25" s="1"/>
  <c r="FW3" i="25"/>
  <c r="FW15" i="25" s="1"/>
  <c r="GM3" i="25"/>
  <c r="GM15" i="25" s="1"/>
  <c r="HC3" i="25"/>
  <c r="HC15" i="25" s="1"/>
  <c r="HS3" i="25"/>
  <c r="HS15" i="25" s="1"/>
  <c r="II3" i="25"/>
  <c r="II15" i="25" s="1"/>
  <c r="IY3" i="25"/>
  <c r="IY15" i="25" s="1"/>
  <c r="JO3" i="25"/>
  <c r="JO15" i="25" s="1"/>
  <c r="KE3" i="25"/>
  <c r="KE15" i="25" s="1"/>
  <c r="AJ3" i="25"/>
  <c r="BR3" i="25"/>
  <c r="BR15" i="25" s="1"/>
  <c r="CH3" i="25"/>
  <c r="CH15" i="25" s="1"/>
  <c r="CX3" i="25"/>
  <c r="DN3" i="25"/>
  <c r="ED3" i="25"/>
  <c r="ED15" i="25" s="1"/>
  <c r="ET3" i="25"/>
  <c r="ET15" i="25" s="1"/>
  <c r="FJ3" i="25"/>
  <c r="FZ3" i="25"/>
  <c r="GP3" i="25"/>
  <c r="GP15" i="25" s="1"/>
  <c r="HF3" i="25"/>
  <c r="HF15" i="25" s="1"/>
  <c r="HV3" i="25"/>
  <c r="IL3" i="25"/>
  <c r="JB3" i="25"/>
  <c r="JB15" i="25" s="1"/>
  <c r="JR3" i="25"/>
  <c r="JR15" i="25" s="1"/>
  <c r="KH3" i="25"/>
  <c r="AO3" i="25"/>
  <c r="AO15" i="25" s="1"/>
  <c r="AQ26" i="25" s="1"/>
  <c r="BT3" i="25"/>
  <c r="CJ3" i="25"/>
  <c r="CJ15" i="25" s="1"/>
  <c r="CZ3" i="25"/>
  <c r="CZ15" i="25" s="1"/>
  <c r="DP3" i="25"/>
  <c r="DP15" i="25" s="1"/>
  <c r="EF3" i="25"/>
  <c r="EF15" i="25" s="1"/>
  <c r="EV3" i="25"/>
  <c r="EV15" i="25" s="1"/>
  <c r="FL3" i="25"/>
  <c r="FL15" i="25" s="1"/>
  <c r="GB3" i="25"/>
  <c r="GB15" i="25" s="1"/>
  <c r="GR3" i="25"/>
  <c r="GR15" i="25" s="1"/>
  <c r="HH3" i="25"/>
  <c r="HH15" i="25" s="1"/>
  <c r="HX3" i="25"/>
  <c r="HX15" i="25" s="1"/>
  <c r="IN3" i="25"/>
  <c r="IN15" i="25" s="1"/>
  <c r="JD3" i="25"/>
  <c r="JD15" i="25" s="1"/>
  <c r="JT3" i="25"/>
  <c r="JT15" i="25" s="1"/>
  <c r="KJ3" i="25"/>
  <c r="KJ15" i="25" s="1"/>
  <c r="CF3" i="25"/>
  <c r="ER3" i="25"/>
  <c r="ER15" i="25" s="1"/>
  <c r="HD3" i="25"/>
  <c r="HD15" i="25" s="1"/>
  <c r="JP3" i="25"/>
  <c r="CM3" i="25"/>
  <c r="EY3" i="25"/>
  <c r="HK3" i="25"/>
  <c r="JW3" i="25"/>
  <c r="CV3" i="25"/>
  <c r="FH3" i="25"/>
  <c r="FH15" i="25" s="1"/>
  <c r="HT3" i="25"/>
  <c r="HT15" i="25" s="1"/>
  <c r="KF3" i="25"/>
  <c r="H3" i="25"/>
  <c r="DC3" i="25"/>
  <c r="FO3" i="25"/>
  <c r="FO15" i="25" s="1"/>
  <c r="IA3" i="25"/>
  <c r="KM3" i="25"/>
  <c r="KM15" i="25" s="1"/>
  <c r="AF3" i="25"/>
  <c r="AF15" i="25" s="1"/>
  <c r="DL3" i="25"/>
  <c r="FX3" i="25"/>
  <c r="IJ3" i="25"/>
  <c r="AW3" i="25"/>
  <c r="AW15" i="25" s="1"/>
  <c r="AY26" i="25" s="1"/>
  <c r="DS3" i="25"/>
  <c r="DS15" i="25" s="1"/>
  <c r="GE3" i="25"/>
  <c r="GE15" i="25" s="1"/>
  <c r="IQ3" i="25"/>
  <c r="BO3" i="25"/>
  <c r="BO15" i="25" s="1"/>
  <c r="EB3" i="25"/>
  <c r="EB15" i="25" s="1"/>
  <c r="GN3" i="25"/>
  <c r="GN15" i="25" s="1"/>
  <c r="IZ3" i="25"/>
  <c r="IZ15" i="25" s="1"/>
  <c r="BW3" i="25"/>
  <c r="EI3" i="25"/>
  <c r="EI15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H20" i="25" s="1"/>
  <c r="CP8" i="25"/>
  <c r="CX8" i="25"/>
  <c r="CX20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K20" i="25" s="1"/>
  <c r="S8" i="25"/>
  <c r="AA8" i="25"/>
  <c r="AI8" i="25"/>
  <c r="AQ8" i="25"/>
  <c r="AY8" i="25"/>
  <c r="BG8" i="25"/>
  <c r="BG20" i="25" s="1"/>
  <c r="BI31" i="25" s="1"/>
  <c r="BO8" i="25"/>
  <c r="BW8" i="25"/>
  <c r="BW20" i="25" s="1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U20" i="25" s="1"/>
  <c r="AK8" i="25"/>
  <c r="BA8" i="25"/>
  <c r="BQ8" i="25"/>
  <c r="CG8" i="25"/>
  <c r="CG20" i="25" s="1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JU20" i="25" s="1"/>
  <c r="G8" i="25"/>
  <c r="W8" i="25"/>
  <c r="AM8" i="25"/>
  <c r="AM20" i="25" s="1"/>
  <c r="AO31" i="25" s="1"/>
  <c r="BC8" i="25"/>
  <c r="BC20" i="25" s="1"/>
  <c r="BE31" i="25" s="1"/>
  <c r="BS8" i="25"/>
  <c r="BS20" i="25" s="1"/>
  <c r="CI8" i="25"/>
  <c r="CY8" i="25"/>
  <c r="CY20" i="25" s="1"/>
  <c r="DJ8" i="25"/>
  <c r="DR8" i="25"/>
  <c r="DZ8" i="25"/>
  <c r="EH8" i="25"/>
  <c r="EP8" i="25"/>
  <c r="EX8" i="25"/>
  <c r="FF8" i="25"/>
  <c r="FK20" i="25" s="1"/>
  <c r="FN8" i="25"/>
  <c r="FV8" i="25"/>
  <c r="GD8" i="25"/>
  <c r="GL8" i="25"/>
  <c r="GT8" i="25"/>
  <c r="HB8" i="25"/>
  <c r="HJ8" i="25"/>
  <c r="HR8" i="25"/>
  <c r="HW20" i="25" s="1"/>
  <c r="HZ8" i="25"/>
  <c r="IH8" i="25"/>
  <c r="IP8" i="25"/>
  <c r="IX8" i="25"/>
  <c r="JF8" i="25"/>
  <c r="JN8" i="25"/>
  <c r="JV8" i="25"/>
  <c r="I8" i="25"/>
  <c r="I20" i="25" s="1"/>
  <c r="Y8" i="25"/>
  <c r="Y20" i="25" s="1"/>
  <c r="AO8" i="25"/>
  <c r="AO20" i="25" s="1"/>
  <c r="AQ31" i="25" s="1"/>
  <c r="BE8" i="25"/>
  <c r="BE20" i="25" s="1"/>
  <c r="BG31" i="25" s="1"/>
  <c r="BU8" i="25"/>
  <c r="BU20" i="25" s="1"/>
  <c r="CK8" i="25"/>
  <c r="CK20" i="25" s="1"/>
  <c r="DA8" i="25"/>
  <c r="DA20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AR20" i="25" s="1"/>
  <c r="AT31" i="25" s="1"/>
  <c r="BH8" i="25"/>
  <c r="BX8" i="25"/>
  <c r="CN8" i="25"/>
  <c r="CN20" i="25" s="1"/>
  <c r="DD8" i="25"/>
  <c r="DL8" i="25"/>
  <c r="DT8" i="25"/>
  <c r="EB8" i="25"/>
  <c r="EJ8" i="25"/>
  <c r="ER8" i="25"/>
  <c r="EZ8" i="25"/>
  <c r="FH8" i="25"/>
  <c r="FH20" i="25" s="1"/>
  <c r="FP8" i="25"/>
  <c r="FP20" i="25" s="1"/>
  <c r="FX8" i="25"/>
  <c r="GF8" i="25"/>
  <c r="GN8" i="25"/>
  <c r="GV8" i="25"/>
  <c r="HD8" i="25"/>
  <c r="HL8" i="25"/>
  <c r="HL20" i="25" s="1"/>
  <c r="HT8" i="25"/>
  <c r="IB8" i="25"/>
  <c r="IB20" i="25" s="1"/>
  <c r="IJ8" i="25"/>
  <c r="IR8" i="25"/>
  <c r="IZ8" i="25"/>
  <c r="JH8" i="25"/>
  <c r="M8" i="25"/>
  <c r="AC8" i="25"/>
  <c r="AC20" i="25" s="1"/>
  <c r="AS8" i="25"/>
  <c r="AS20" i="25" s="1"/>
  <c r="AU31" i="25" s="1"/>
  <c r="BI8" i="25"/>
  <c r="BY8" i="25"/>
  <c r="CO8" i="25"/>
  <c r="CO20" i="25" s="1"/>
  <c r="DE8" i="25"/>
  <c r="DE20" i="25" s="1"/>
  <c r="DM8" i="25"/>
  <c r="DM20" i="25" s="1"/>
  <c r="DU8" i="25"/>
  <c r="DU20" i="25" s="1"/>
  <c r="EC8" i="25"/>
  <c r="EC20" i="25" s="1"/>
  <c r="EK8" i="25"/>
  <c r="EK20" i="25" s="1"/>
  <c r="ES8" i="25"/>
  <c r="ES20" i="25" s="1"/>
  <c r="FA8" i="25"/>
  <c r="FA20" i="25" s="1"/>
  <c r="FI8" i="25"/>
  <c r="FI20" i="25" s="1"/>
  <c r="FQ8" i="25"/>
  <c r="FQ20" i="25" s="1"/>
  <c r="FY8" i="25"/>
  <c r="FY20" i="25" s="1"/>
  <c r="GG8" i="25"/>
  <c r="GG20" i="25" s="1"/>
  <c r="GO8" i="25"/>
  <c r="GO20" i="25" s="1"/>
  <c r="GW8" i="25"/>
  <c r="GW20" i="25" s="1"/>
  <c r="HE8" i="25"/>
  <c r="HE20" i="25" s="1"/>
  <c r="HM8" i="25"/>
  <c r="HM20" i="25" s="1"/>
  <c r="HU8" i="25"/>
  <c r="HU20" i="25" s="1"/>
  <c r="IC8" i="25"/>
  <c r="IC20" i="25" s="1"/>
  <c r="IK8" i="25"/>
  <c r="IK20" i="25" s="1"/>
  <c r="IS8" i="25"/>
  <c r="IS20" i="25" s="1"/>
  <c r="JA8" i="25"/>
  <c r="JA20" i="25" s="1"/>
  <c r="JI8" i="25"/>
  <c r="JI20" i="25" s="1"/>
  <c r="JQ8" i="25"/>
  <c r="JQ20" i="25" s="1"/>
  <c r="JY8" i="25"/>
  <c r="JY20" i="25" s="1"/>
  <c r="KG8" i="25"/>
  <c r="KG20" i="25" s="1"/>
  <c r="O8" i="25"/>
  <c r="AE8" i="25"/>
  <c r="AE20" i="25" s="1"/>
  <c r="AG31" i="25" s="1"/>
  <c r="AU8" i="25"/>
  <c r="BK8" i="25"/>
  <c r="CA8" i="25"/>
  <c r="CQ8" i="25"/>
  <c r="DF8" i="25"/>
  <c r="DN8" i="25"/>
  <c r="DN20" i="25" s="1"/>
  <c r="DV8" i="25"/>
  <c r="DV20" i="25" s="1"/>
  <c r="ED8" i="25"/>
  <c r="ED20" i="25" s="1"/>
  <c r="EL8" i="25"/>
  <c r="EL20" i="25" s="1"/>
  <c r="ET8" i="25"/>
  <c r="ET20" i="25" s="1"/>
  <c r="FB8" i="25"/>
  <c r="FB20" i="25" s="1"/>
  <c r="FJ8" i="25"/>
  <c r="FJ20" i="25" s="1"/>
  <c r="FR8" i="25"/>
  <c r="FR20" i="25" s="1"/>
  <c r="FZ8" i="25"/>
  <c r="FZ20" i="25" s="1"/>
  <c r="GH8" i="25"/>
  <c r="GH20" i="25" s="1"/>
  <c r="GP8" i="25"/>
  <c r="GP20" i="25" s="1"/>
  <c r="GX8" i="25"/>
  <c r="GX20" i="25" s="1"/>
  <c r="HF8" i="25"/>
  <c r="HF20" i="25" s="1"/>
  <c r="HN8" i="25"/>
  <c r="HN20" i="25" s="1"/>
  <c r="HV8" i="25"/>
  <c r="HV20" i="25" s="1"/>
  <c r="ID8" i="25"/>
  <c r="ID20" i="25" s="1"/>
  <c r="IL8" i="25"/>
  <c r="IL20" i="25" s="1"/>
  <c r="IT8" i="25"/>
  <c r="IT20" i="25" s="1"/>
  <c r="JB8" i="25"/>
  <c r="JB20" i="25" s="1"/>
  <c r="JJ8" i="25"/>
  <c r="JJ20" i="25" s="1"/>
  <c r="JR8" i="25"/>
  <c r="JR20" i="25" s="1"/>
  <c r="JZ8" i="25"/>
  <c r="JZ20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L2" i="25"/>
  <c r="DT2" i="25"/>
  <c r="DY14" i="25" s="1"/>
  <c r="EB2" i="25"/>
  <c r="EJ2" i="25"/>
  <c r="ER2" i="25"/>
  <c r="EW14" i="25" s="1"/>
  <c r="EZ2" i="25"/>
  <c r="FH2" i="25"/>
  <c r="FP2" i="25"/>
  <c r="FU14" i="25" s="1"/>
  <c r="FX2" i="25"/>
  <c r="GC14" i="25" s="1"/>
  <c r="GF2" i="25"/>
  <c r="GK14" i="25" s="1"/>
  <c r="GN2" i="25"/>
  <c r="GV2" i="25"/>
  <c r="HA14" i="25" s="1"/>
  <c r="HD2" i="25"/>
  <c r="HI14" i="25" s="1"/>
  <c r="HL2" i="25"/>
  <c r="HT2" i="25"/>
  <c r="IB2" i="25"/>
  <c r="IG14" i="25" s="1"/>
  <c r="IJ2" i="25"/>
  <c r="IO14" i="25" s="1"/>
  <c r="IR2" i="25"/>
  <c r="IW14" i="25" s="1"/>
  <c r="IZ2" i="25"/>
  <c r="JE14" i="25" s="1"/>
  <c r="JH2" i="25"/>
  <c r="JP2" i="25"/>
  <c r="JX2" i="25"/>
  <c r="KC14" i="25" s="1"/>
  <c r="KF2" i="25"/>
  <c r="KN2" i="25"/>
  <c r="KF8" i="25"/>
  <c r="JK8" i="25"/>
  <c r="GY8" i="25"/>
  <c r="EM8" i="25"/>
  <c r="EM20" i="25" s="1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DA7" i="25"/>
  <c r="DI7" i="25"/>
  <c r="DQ7" i="25"/>
  <c r="DY7" i="25"/>
  <c r="DY19" i="25" s="1"/>
  <c r="EG7" i="25"/>
  <c r="EO7" i="25"/>
  <c r="EO19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O7" i="25"/>
  <c r="IW7" i="25"/>
  <c r="IW19" i="25" s="1"/>
  <c r="JE7" i="25"/>
  <c r="JM7" i="25"/>
  <c r="JM19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AT19" i="25" s="1"/>
  <c r="AV30" i="25" s="1"/>
  <c r="BB7" i="25"/>
  <c r="BJ7" i="25"/>
  <c r="BJ19" i="25" s="1"/>
  <c r="BL30" i="25" s="1"/>
  <c r="BR7" i="25"/>
  <c r="BZ7" i="25"/>
  <c r="CH7" i="25"/>
  <c r="CP7" i="25"/>
  <c r="CX7" i="25"/>
  <c r="DF7" i="25"/>
  <c r="DF19" i="25" s="1"/>
  <c r="DN7" i="25"/>
  <c r="DV7" i="25"/>
  <c r="DV19" i="25" s="1"/>
  <c r="ED7" i="25"/>
  <c r="EL7" i="25"/>
  <c r="ET7" i="25"/>
  <c r="FB7" i="25"/>
  <c r="FJ7" i="25"/>
  <c r="FR7" i="25"/>
  <c r="FR19" i="25" s="1"/>
  <c r="FZ7" i="25"/>
  <c r="GH7" i="25"/>
  <c r="GH19" i="25" s="1"/>
  <c r="GP7" i="25"/>
  <c r="GX7" i="25"/>
  <c r="HF7" i="25"/>
  <c r="HN7" i="25"/>
  <c r="HV7" i="25"/>
  <c r="ID7" i="25"/>
  <c r="ID19" i="25" s="1"/>
  <c r="IL7" i="25"/>
  <c r="IT7" i="25"/>
  <c r="IT19" i="25" s="1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P19" i="25" s="1"/>
  <c r="AF7" i="25"/>
  <c r="AF19" i="25" s="1"/>
  <c r="AH30" i="25" s="1"/>
  <c r="AV7" i="25"/>
  <c r="BL7" i="25"/>
  <c r="BL19" i="25" s="1"/>
  <c r="BN30" i="25" s="1"/>
  <c r="CB7" i="25"/>
  <c r="CB19" i="25" s="1"/>
  <c r="CR7" i="25"/>
  <c r="DH7" i="25"/>
  <c r="DX7" i="25"/>
  <c r="DX19" i="25" s="1"/>
  <c r="EN7" i="25"/>
  <c r="EN19" i="25" s="1"/>
  <c r="FD7" i="25"/>
  <c r="FD19" i="25" s="1"/>
  <c r="FT7" i="25"/>
  <c r="GJ7" i="25"/>
  <c r="GJ19" i="25" s="1"/>
  <c r="GZ7" i="25"/>
  <c r="GZ19" i="25" s="1"/>
  <c r="HP7" i="25"/>
  <c r="IF7" i="25"/>
  <c r="IV7" i="25"/>
  <c r="IV19" i="25" s="1"/>
  <c r="JL7" i="25"/>
  <c r="JL19" i="25" s="1"/>
  <c r="KB7" i="25"/>
  <c r="KB19" i="25" s="1"/>
  <c r="B7" i="25"/>
  <c r="R7" i="25"/>
  <c r="R19" i="25" s="1"/>
  <c r="AH7" i="25"/>
  <c r="AH19" i="25" s="1"/>
  <c r="AX7" i="25"/>
  <c r="BN7" i="25"/>
  <c r="CD7" i="25"/>
  <c r="CD19" i="25" s="1"/>
  <c r="CT7" i="25"/>
  <c r="CT19" i="25" s="1"/>
  <c r="DJ7" i="25"/>
  <c r="DJ19" i="25" s="1"/>
  <c r="DZ7" i="25"/>
  <c r="EP7" i="25"/>
  <c r="EP19" i="25" s="1"/>
  <c r="FF7" i="25"/>
  <c r="FF19" i="25" s="1"/>
  <c r="FV7" i="25"/>
  <c r="GL7" i="25"/>
  <c r="HB7" i="25"/>
  <c r="HB19" i="25" s="1"/>
  <c r="HR7" i="25"/>
  <c r="HR19" i="25" s="1"/>
  <c r="IH7" i="25"/>
  <c r="IH19" i="25" s="1"/>
  <c r="IX7" i="25"/>
  <c r="JN7" i="25"/>
  <c r="JN19" i="25" s="1"/>
  <c r="KD7" i="25"/>
  <c r="KD19" i="25" s="1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DL7" i="25"/>
  <c r="DL19" i="25" s="1"/>
  <c r="EB7" i="25"/>
  <c r="EB19" i="25" s="1"/>
  <c r="ER7" i="25"/>
  <c r="ER19" i="25" s="1"/>
  <c r="FH7" i="25"/>
  <c r="FH19" i="25" s="1"/>
  <c r="FX7" i="25"/>
  <c r="FX19" i="25" s="1"/>
  <c r="GN7" i="25"/>
  <c r="GN19" i="25" s="1"/>
  <c r="HD7" i="25"/>
  <c r="HD19" i="25" s="1"/>
  <c r="HT7" i="25"/>
  <c r="HT19" i="25" s="1"/>
  <c r="IJ7" i="25"/>
  <c r="IJ19" i="25" s="1"/>
  <c r="IZ7" i="25"/>
  <c r="IZ19" i="25" s="1"/>
  <c r="JP7" i="25"/>
  <c r="JP19" i="25" s="1"/>
  <c r="KF7" i="25"/>
  <c r="KF19" i="25" s="1"/>
  <c r="G7" i="25"/>
  <c r="L19" i="25" s="1"/>
  <c r="W7" i="25"/>
  <c r="AM7" i="25"/>
  <c r="BC7" i="25"/>
  <c r="BS7" i="25"/>
  <c r="BS19" i="25" s="1"/>
  <c r="CI7" i="25"/>
  <c r="CN19" i="25" s="1"/>
  <c r="CY7" i="25"/>
  <c r="DO7" i="25"/>
  <c r="EE7" i="25"/>
  <c r="EU7" i="25"/>
  <c r="FK7" i="25"/>
  <c r="GA7" i="25"/>
  <c r="GQ7" i="25"/>
  <c r="GQ19" i="25" s="1"/>
  <c r="HG7" i="25"/>
  <c r="HW7" i="25"/>
  <c r="IM7" i="25"/>
  <c r="JC7" i="25"/>
  <c r="JS7" i="25"/>
  <c r="KI7" i="25"/>
  <c r="H7" i="25"/>
  <c r="X7" i="25"/>
  <c r="X19" i="25" s="1"/>
  <c r="Z30" i="25" s="1"/>
  <c r="AN7" i="25"/>
  <c r="BD7" i="25"/>
  <c r="BT7" i="25"/>
  <c r="CJ7" i="25"/>
  <c r="CJ19" i="25" s="1"/>
  <c r="CZ7" i="25"/>
  <c r="CZ19" i="25" s="1"/>
  <c r="DP7" i="25"/>
  <c r="EF7" i="25"/>
  <c r="EV7" i="25"/>
  <c r="EV19" i="25" s="1"/>
  <c r="FL7" i="25"/>
  <c r="GB7" i="25"/>
  <c r="GR7" i="25"/>
  <c r="HH7" i="25"/>
  <c r="HH19" i="25" s="1"/>
  <c r="HX7" i="25"/>
  <c r="HX19" i="25" s="1"/>
  <c r="IN7" i="25"/>
  <c r="JD7" i="25"/>
  <c r="JT7" i="25"/>
  <c r="JT19" i="25" s="1"/>
  <c r="KJ7" i="25"/>
  <c r="J7" i="25"/>
  <c r="Z7" i="25"/>
  <c r="AP7" i="25"/>
  <c r="AP19" i="25" s="1"/>
  <c r="BF7" i="25"/>
  <c r="BF19" i="25" s="1"/>
  <c r="BV7" i="25"/>
  <c r="CL7" i="25"/>
  <c r="DB7" i="25"/>
  <c r="DB19" i="25" s="1"/>
  <c r="DR7" i="25"/>
  <c r="EH7" i="25"/>
  <c r="EX7" i="25"/>
  <c r="FN7" i="25"/>
  <c r="FN19" i="25" s="1"/>
  <c r="GD7" i="25"/>
  <c r="GD19" i="25" s="1"/>
  <c r="GT7" i="25"/>
  <c r="HJ7" i="25"/>
  <c r="HZ7" i="25"/>
  <c r="HZ19" i="25" s="1"/>
  <c r="IP7" i="25"/>
  <c r="JF7" i="25"/>
  <c r="JV7" i="25"/>
  <c r="KL7" i="25"/>
  <c r="KL19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JC8" i="25"/>
  <c r="GQ8" i="25"/>
  <c r="GQ20" i="25" s="1"/>
  <c r="EE8" i="25"/>
  <c r="EE20" i="25" s="1"/>
  <c r="AG8" i="25"/>
  <c r="AG20" i="25" s="1"/>
  <c r="AI31" i="25" s="1"/>
  <c r="GV7" i="25"/>
  <c r="GV19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R18" i="25" s="1"/>
  <c r="AT29" i="25" s="1"/>
  <c r="AZ6" i="25"/>
  <c r="BH6" i="25"/>
  <c r="BH18" i="25" s="1"/>
  <c r="BJ29" i="25" s="1"/>
  <c r="BP6" i="25"/>
  <c r="BX6" i="25"/>
  <c r="CF6" i="25"/>
  <c r="CN6" i="25"/>
  <c r="CV6" i="25"/>
  <c r="DD6" i="25"/>
  <c r="DL6" i="25"/>
  <c r="DT6" i="25"/>
  <c r="DT18" i="25" s="1"/>
  <c r="EB6" i="25"/>
  <c r="EJ6" i="25"/>
  <c r="EJ18" i="25" s="1"/>
  <c r="ER6" i="25"/>
  <c r="EZ6" i="25"/>
  <c r="EZ18" i="25" s="1"/>
  <c r="FH6" i="25"/>
  <c r="FP6" i="25"/>
  <c r="FP18" i="25" s="1"/>
  <c r="FX6" i="25"/>
  <c r="GF6" i="25"/>
  <c r="GF18" i="25" s="1"/>
  <c r="GN6" i="25"/>
  <c r="GV6" i="25"/>
  <c r="HD6" i="25"/>
  <c r="HL6" i="25"/>
  <c r="HT6" i="25"/>
  <c r="IB6" i="25"/>
  <c r="IJ6" i="25"/>
  <c r="IR6" i="25"/>
  <c r="IR18" i="25" s="1"/>
  <c r="IZ6" i="25"/>
  <c r="JH6" i="25"/>
  <c r="JP6" i="25"/>
  <c r="JX6" i="25"/>
  <c r="JX18" i="25" s="1"/>
  <c r="KF6" i="25"/>
  <c r="KN6" i="25"/>
  <c r="KN18" i="25" s="1"/>
  <c r="F6" i="25"/>
  <c r="N6" i="25"/>
  <c r="V6" i="25"/>
  <c r="AD6" i="25"/>
  <c r="AL6" i="25"/>
  <c r="AL18" i="25" s="1"/>
  <c r="AN29" i="25" s="1"/>
  <c r="AT6" i="25"/>
  <c r="BB6" i="25"/>
  <c r="BJ6" i="25"/>
  <c r="BR6" i="25"/>
  <c r="BZ6" i="25"/>
  <c r="CH6" i="25"/>
  <c r="CP6" i="25"/>
  <c r="CX6" i="25"/>
  <c r="CX18" i="25" s="1"/>
  <c r="DF6" i="25"/>
  <c r="DN6" i="25"/>
  <c r="DV6" i="25"/>
  <c r="ED6" i="25"/>
  <c r="EL6" i="25"/>
  <c r="ET6" i="25"/>
  <c r="FB6" i="25"/>
  <c r="FJ6" i="25"/>
  <c r="FJ18" i="25" s="1"/>
  <c r="FR6" i="25"/>
  <c r="FZ6" i="25"/>
  <c r="GH6" i="25"/>
  <c r="GP6" i="25"/>
  <c r="GX6" i="25"/>
  <c r="HF6" i="25"/>
  <c r="HN6" i="25"/>
  <c r="HV6" i="25"/>
  <c r="HV18" i="25" s="1"/>
  <c r="ID6" i="25"/>
  <c r="IL6" i="25"/>
  <c r="IT6" i="25"/>
  <c r="JB6" i="25"/>
  <c r="JJ6" i="25"/>
  <c r="JR6" i="25"/>
  <c r="JZ6" i="25"/>
  <c r="KH6" i="25"/>
  <c r="KH18" i="25" s="1"/>
  <c r="H6" i="25"/>
  <c r="P6" i="25"/>
  <c r="X6" i="25"/>
  <c r="AF6" i="25"/>
  <c r="AN6" i="25"/>
  <c r="AV6" i="25"/>
  <c r="BD6" i="25"/>
  <c r="BL6" i="25"/>
  <c r="BL18" i="25" s="1"/>
  <c r="BN29" i="25" s="1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J18" i="25" s="1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I18" i="25" s="1"/>
  <c r="Q6" i="25"/>
  <c r="Q18" i="25" s="1"/>
  <c r="Y6" i="25"/>
  <c r="Y18" i="25" s="1"/>
  <c r="AG6" i="25"/>
  <c r="AG18" i="25" s="1"/>
  <c r="AI29" i="25" s="1"/>
  <c r="AO6" i="25"/>
  <c r="AO18" i="25" s="1"/>
  <c r="AQ29" i="25" s="1"/>
  <c r="AW6" i="25"/>
  <c r="AW18" i="25" s="1"/>
  <c r="AY29" i="25" s="1"/>
  <c r="BE6" i="25"/>
  <c r="BE18" i="25" s="1"/>
  <c r="BG29" i="25" s="1"/>
  <c r="BM6" i="25"/>
  <c r="BM18" i="25" s="1"/>
  <c r="BO29" i="25" s="1"/>
  <c r="BU6" i="25"/>
  <c r="BU18" i="25" s="1"/>
  <c r="CC6" i="25"/>
  <c r="CC18" i="25" s="1"/>
  <c r="CK6" i="25"/>
  <c r="CK18" i="25" s="1"/>
  <c r="CS6" i="25"/>
  <c r="CS18" i="25" s="1"/>
  <c r="DA6" i="25"/>
  <c r="DA18" i="25" s="1"/>
  <c r="DI6" i="25"/>
  <c r="DI18" i="25" s="1"/>
  <c r="DQ6" i="25"/>
  <c r="DQ18" i="25" s="1"/>
  <c r="DY6" i="25"/>
  <c r="DY18" i="25" s="1"/>
  <c r="EG6" i="25"/>
  <c r="EG18" i="25" s="1"/>
  <c r="EO6" i="25"/>
  <c r="EO18" i="25" s="1"/>
  <c r="EW6" i="25"/>
  <c r="EW18" i="25" s="1"/>
  <c r="FE6" i="25"/>
  <c r="FE18" i="25" s="1"/>
  <c r="FM6" i="25"/>
  <c r="FM18" i="25" s="1"/>
  <c r="FU6" i="25"/>
  <c r="FU18" i="25" s="1"/>
  <c r="GC6" i="25"/>
  <c r="GC18" i="25" s="1"/>
  <c r="GK6" i="25"/>
  <c r="GK18" i="25" s="1"/>
  <c r="GS6" i="25"/>
  <c r="GS18" i="25" s="1"/>
  <c r="HA6" i="25"/>
  <c r="HA18" i="25" s="1"/>
  <c r="HI6" i="25"/>
  <c r="HI18" i="25" s="1"/>
  <c r="HQ6" i="25"/>
  <c r="HQ18" i="25" s="1"/>
  <c r="HY6" i="25"/>
  <c r="HY18" i="25" s="1"/>
  <c r="IG6" i="25"/>
  <c r="IG18" i="25" s="1"/>
  <c r="IO6" i="25"/>
  <c r="IO18" i="25" s="1"/>
  <c r="IW6" i="25"/>
  <c r="IW18" i="25" s="1"/>
  <c r="JE6" i="25"/>
  <c r="JE18" i="25" s="1"/>
  <c r="JM6" i="25"/>
  <c r="JM18" i="25" s="1"/>
  <c r="JU6" i="25"/>
  <c r="JU18" i="25" s="1"/>
  <c r="KC6" i="25"/>
  <c r="KC18" i="25" s="1"/>
  <c r="KK6" i="25"/>
  <c r="KK18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AS29" i="25" s="1"/>
  <c r="BG6" i="25"/>
  <c r="BW6" i="25"/>
  <c r="CM6" i="25"/>
  <c r="DC6" i="25"/>
  <c r="DS6" i="25"/>
  <c r="DS18" i="25" s="1"/>
  <c r="EI6" i="25"/>
  <c r="EY6" i="25"/>
  <c r="FO6" i="25"/>
  <c r="FO18" i="25" s="1"/>
  <c r="GE6" i="25"/>
  <c r="GU6" i="25"/>
  <c r="HK6" i="25"/>
  <c r="IA6" i="25"/>
  <c r="IQ6" i="25"/>
  <c r="IQ18" i="25" s="1"/>
  <c r="JG6" i="25"/>
  <c r="JW6" i="25"/>
  <c r="KM6" i="25"/>
  <c r="KM18" i="25" s="1"/>
  <c r="M6" i="25"/>
  <c r="M18" i="25" s="1"/>
  <c r="AC6" i="25"/>
  <c r="AS6" i="25"/>
  <c r="BI6" i="25"/>
  <c r="BY6" i="25"/>
  <c r="BY18" i="25" s="1"/>
  <c r="CO6" i="25"/>
  <c r="DE6" i="25"/>
  <c r="DU6" i="25"/>
  <c r="EK6" i="25"/>
  <c r="EK18" i="25" s="1"/>
  <c r="FA6" i="25"/>
  <c r="FQ6" i="25"/>
  <c r="GG6" i="25"/>
  <c r="GW6" i="25"/>
  <c r="GW18" i="25" s="1"/>
  <c r="HM6" i="25"/>
  <c r="IC6" i="25"/>
  <c r="IS6" i="25"/>
  <c r="JI6" i="25"/>
  <c r="JI18" i="25" s="1"/>
  <c r="JY6" i="25"/>
  <c r="O6" i="25"/>
  <c r="O18" i="25" s="1"/>
  <c r="AE6" i="25"/>
  <c r="AE18" i="25" s="1"/>
  <c r="AG29" i="25" s="1"/>
  <c r="AU6" i="25"/>
  <c r="AU18" i="25" s="1"/>
  <c r="AW29" i="25" s="1"/>
  <c r="BK6" i="25"/>
  <c r="BK18" i="25" s="1"/>
  <c r="BM29" i="25" s="1"/>
  <c r="CA6" i="25"/>
  <c r="CA18" i="25" s="1"/>
  <c r="CQ6" i="25"/>
  <c r="CQ18" i="25" s="1"/>
  <c r="DG6" i="25"/>
  <c r="DG18" i="25" s="1"/>
  <c r="DW6" i="25"/>
  <c r="DW18" i="25" s="1"/>
  <c r="EM6" i="25"/>
  <c r="EM18" i="25" s="1"/>
  <c r="FC6" i="25"/>
  <c r="FC18" i="25" s="1"/>
  <c r="FS6" i="25"/>
  <c r="FS18" i="25" s="1"/>
  <c r="GI6" i="25"/>
  <c r="GI18" i="25" s="1"/>
  <c r="GY6" i="25"/>
  <c r="GY18" i="25" s="1"/>
  <c r="HO6" i="25"/>
  <c r="HO18" i="25" s="1"/>
  <c r="IE6" i="25"/>
  <c r="IE18" i="25" s="1"/>
  <c r="IU6" i="25"/>
  <c r="IU18" i="25" s="1"/>
  <c r="JK6" i="25"/>
  <c r="JK18" i="25" s="1"/>
  <c r="KA6" i="25"/>
  <c r="KA18" i="25" s="1"/>
  <c r="B6" i="25"/>
  <c r="R6" i="25"/>
  <c r="R18" i="25" s="1"/>
  <c r="AH6" i="25"/>
  <c r="AX6" i="25"/>
  <c r="BN6" i="25"/>
  <c r="CD6" i="25"/>
  <c r="CT6" i="25"/>
  <c r="DJ6" i="25"/>
  <c r="DZ6" i="25"/>
  <c r="EP6" i="25"/>
  <c r="EP18" i="25" s="1"/>
  <c r="FF6" i="25"/>
  <c r="FV6" i="25"/>
  <c r="GL6" i="25"/>
  <c r="HB6" i="25"/>
  <c r="HR6" i="25"/>
  <c r="IH6" i="25"/>
  <c r="IX6" i="25"/>
  <c r="JN6" i="25"/>
  <c r="JN18" i="25" s="1"/>
  <c r="KD6" i="25"/>
  <c r="C6" i="25"/>
  <c r="S6" i="25"/>
  <c r="AI6" i="25"/>
  <c r="AY6" i="25"/>
  <c r="AY18" i="25" s="1"/>
  <c r="BA29" i="25" s="1"/>
  <c r="BO6" i="25"/>
  <c r="BO18" i="25" s="1"/>
  <c r="CE6" i="25"/>
  <c r="CE18" i="25" s="1"/>
  <c r="CU6" i="25"/>
  <c r="DK6" i="25"/>
  <c r="DK18" i="25" s="1"/>
  <c r="EA6" i="25"/>
  <c r="EA18" i="25" s="1"/>
  <c r="EQ6" i="25"/>
  <c r="FG6" i="25"/>
  <c r="FW6" i="25"/>
  <c r="FW18" i="25" s="1"/>
  <c r="GM6" i="25"/>
  <c r="GM18" i="25" s="1"/>
  <c r="HC6" i="25"/>
  <c r="HC18" i="25" s="1"/>
  <c r="HS6" i="25"/>
  <c r="II6" i="25"/>
  <c r="II18" i="25" s="1"/>
  <c r="IY6" i="25"/>
  <c r="IY18" i="25" s="1"/>
  <c r="JO6" i="25"/>
  <c r="KE6" i="25"/>
  <c r="E6" i="25"/>
  <c r="U6" i="25"/>
  <c r="AK6" i="25"/>
  <c r="AK18" i="25" s="1"/>
  <c r="AM29" i="25" s="1"/>
  <c r="BA6" i="25"/>
  <c r="BA18" i="25" s="1"/>
  <c r="BC29" i="25" s="1"/>
  <c r="BQ6" i="25"/>
  <c r="CG6" i="25"/>
  <c r="CG18" i="25" s="1"/>
  <c r="CW6" i="25"/>
  <c r="CW18" i="25" s="1"/>
  <c r="DM6" i="25"/>
  <c r="EC6" i="25"/>
  <c r="ES6" i="25"/>
  <c r="FI6" i="25"/>
  <c r="FI18" i="25" s="1"/>
  <c r="FY6" i="25"/>
  <c r="FY18" i="25" s="1"/>
  <c r="GO6" i="25"/>
  <c r="HE6" i="25"/>
  <c r="HE18" i="25" s="1"/>
  <c r="HU6" i="25"/>
  <c r="HU18" i="25" s="1"/>
  <c r="IK6" i="25"/>
  <c r="JA6" i="25"/>
  <c r="JQ6" i="25"/>
  <c r="KG6" i="25"/>
  <c r="KG18" i="25" s="1"/>
  <c r="F2" i="25"/>
  <c r="N2" i="25"/>
  <c r="N14" i="25" s="1"/>
  <c r="V2" i="25"/>
  <c r="V14" i="25" s="1"/>
  <c r="AD2" i="25"/>
  <c r="AD14" i="25" s="1"/>
  <c r="AL2" i="25"/>
  <c r="AL14" i="25" s="1"/>
  <c r="AN25" i="25" s="1"/>
  <c r="AT2" i="25"/>
  <c r="AT14" i="25" s="1"/>
  <c r="AV25" i="25" s="1"/>
  <c r="BB2" i="25"/>
  <c r="BB14" i="25" s="1"/>
  <c r="BD25" i="25" s="1"/>
  <c r="BJ2" i="25"/>
  <c r="BJ14" i="25" s="1"/>
  <c r="BL25" i="25" s="1"/>
  <c r="BR2" i="25"/>
  <c r="BR14" i="25" s="1"/>
  <c r="BZ2" i="25"/>
  <c r="BZ14" i="25" s="1"/>
  <c r="CH2" i="25"/>
  <c r="CH14" i="25" s="1"/>
  <c r="CP2" i="25"/>
  <c r="CP14" i="25" s="1"/>
  <c r="CX2" i="25"/>
  <c r="CX14" i="25" s="1"/>
  <c r="DF2" i="25"/>
  <c r="DF14" i="25" s="1"/>
  <c r="DN2" i="25"/>
  <c r="DN14" i="25" s="1"/>
  <c r="DV2" i="25"/>
  <c r="DV14" i="25" s="1"/>
  <c r="ED2" i="25"/>
  <c r="ED14" i="25" s="1"/>
  <c r="EL2" i="25"/>
  <c r="EL14" i="25" s="1"/>
  <c r="ET2" i="25"/>
  <c r="ET14" i="25" s="1"/>
  <c r="FB2" i="25"/>
  <c r="FB14" i="25" s="1"/>
  <c r="FJ2" i="25"/>
  <c r="FJ14" i="25" s="1"/>
  <c r="FR2" i="25"/>
  <c r="FR14" i="25" s="1"/>
  <c r="FZ2" i="25"/>
  <c r="FZ14" i="25" s="1"/>
  <c r="GH2" i="25"/>
  <c r="GH14" i="25" s="1"/>
  <c r="GP2" i="25"/>
  <c r="GP14" i="25" s="1"/>
  <c r="GX2" i="25"/>
  <c r="GX14" i="25" s="1"/>
  <c r="HF2" i="25"/>
  <c r="HF14" i="25" s="1"/>
  <c r="HN2" i="25"/>
  <c r="HN14" i="25" s="1"/>
  <c r="HV2" i="25"/>
  <c r="HV14" i="25" s="1"/>
  <c r="ID2" i="25"/>
  <c r="ID14" i="25" s="1"/>
  <c r="IL2" i="25"/>
  <c r="IL14" i="25" s="1"/>
  <c r="IT2" i="25"/>
  <c r="IT14" i="25" s="1"/>
  <c r="JB2" i="25"/>
  <c r="JB14" i="25" s="1"/>
  <c r="JJ2" i="25"/>
  <c r="JJ14" i="25" s="1"/>
  <c r="JR2" i="25"/>
  <c r="JR14" i="25" s="1"/>
  <c r="JZ2" i="25"/>
  <c r="JZ14" i="25" s="1"/>
  <c r="KH2" i="25"/>
  <c r="KH14" i="25" s="1"/>
  <c r="KM8" i="25"/>
  <c r="KD8" i="25"/>
  <c r="KD20" i="25" s="1"/>
  <c r="IU8" i="25"/>
  <c r="IU20" i="25" s="1"/>
  <c r="GI8" i="25"/>
  <c r="GI20" i="25" s="1"/>
  <c r="DW8" i="25"/>
  <c r="DW20" i="25" s="1"/>
  <c r="Q8" i="25"/>
  <c r="Q20" i="25" s="1"/>
  <c r="GF7" i="25"/>
  <c r="GF19" i="25" s="1"/>
  <c r="BH7" i="25"/>
  <c r="BH19" i="25" s="1"/>
  <c r="HW6" i="25"/>
  <c r="HW18" i="25" s="1"/>
  <c r="CY6" i="25"/>
  <c r="JG4" i="25"/>
  <c r="G5" i="25"/>
  <c r="O5" i="25"/>
  <c r="O17" i="25" s="1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J17" i="25" s="1"/>
  <c r="AR5" i="25"/>
  <c r="AZ5" i="25"/>
  <c r="BH5" i="25"/>
  <c r="BH17" i="25" s="1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F17" i="25" s="1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H17" i="25" s="1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M17" i="25" s="1"/>
  <c r="CU5" i="25"/>
  <c r="CU17" i="25" s="1"/>
  <c r="DC5" i="25"/>
  <c r="DC17" i="25" s="1"/>
  <c r="DK5" i="25"/>
  <c r="DS5" i="25"/>
  <c r="DS17" i="25" s="1"/>
  <c r="EA5" i="25"/>
  <c r="EI5" i="25"/>
  <c r="EI17" i="25" s="1"/>
  <c r="EQ5" i="25"/>
  <c r="EY5" i="25"/>
  <c r="EY17" i="25" s="1"/>
  <c r="FG5" i="25"/>
  <c r="FG17" i="25" s="1"/>
  <c r="FO5" i="25"/>
  <c r="FO17" i="25" s="1"/>
  <c r="FW5" i="25"/>
  <c r="GE5" i="25"/>
  <c r="GE17" i="25" s="1"/>
  <c r="GM5" i="25"/>
  <c r="GU5" i="25"/>
  <c r="GU17" i="25" s="1"/>
  <c r="HC5" i="25"/>
  <c r="HK5" i="25"/>
  <c r="HK17" i="25" s="1"/>
  <c r="HS5" i="25"/>
  <c r="HS17" i="25" s="1"/>
  <c r="IA5" i="25"/>
  <c r="IA17" i="25" s="1"/>
  <c r="II5" i="25"/>
  <c r="IQ5" i="25"/>
  <c r="IQ17" i="25" s="1"/>
  <c r="IY5" i="25"/>
  <c r="JG5" i="25"/>
  <c r="JG17" i="25" s="1"/>
  <c r="JO5" i="25"/>
  <c r="JW5" i="25"/>
  <c r="JW17" i="25" s="1"/>
  <c r="KE5" i="25"/>
  <c r="KE17" i="25" s="1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BU17" i="25" s="1"/>
  <c r="CE5" i="25"/>
  <c r="CE17" i="25" s="1"/>
  <c r="CN5" i="25"/>
  <c r="CV5" i="25"/>
  <c r="CV17" i="25" s="1"/>
  <c r="DD5" i="25"/>
  <c r="DL5" i="25"/>
  <c r="DL17" i="25" s="1"/>
  <c r="DT5" i="25"/>
  <c r="EB5" i="25"/>
  <c r="EB17" i="25" s="1"/>
  <c r="EJ5" i="25"/>
  <c r="EJ17" i="25" s="1"/>
  <c r="ER5" i="25"/>
  <c r="ER17" i="25" s="1"/>
  <c r="EZ5" i="25"/>
  <c r="FH5" i="25"/>
  <c r="FH17" i="25" s="1"/>
  <c r="FP5" i="25"/>
  <c r="FX5" i="25"/>
  <c r="FX17" i="25" s="1"/>
  <c r="GF5" i="25"/>
  <c r="GN5" i="25"/>
  <c r="GN17" i="25" s="1"/>
  <c r="GV5" i="25"/>
  <c r="HD5" i="25"/>
  <c r="HD17" i="25" s="1"/>
  <c r="HL5" i="25"/>
  <c r="HT5" i="25"/>
  <c r="HT17" i="25" s="1"/>
  <c r="IB5" i="25"/>
  <c r="IJ5" i="25"/>
  <c r="IJ17" i="25" s="1"/>
  <c r="IR5" i="25"/>
  <c r="IZ5" i="25"/>
  <c r="IZ17" i="25" s="1"/>
  <c r="JH5" i="25"/>
  <c r="JP5" i="25"/>
  <c r="JP17" i="25" s="1"/>
  <c r="JX5" i="25"/>
  <c r="KF5" i="25"/>
  <c r="KF17" i="25" s="1"/>
  <c r="KN5" i="25"/>
  <c r="Q5" i="25"/>
  <c r="BG5" i="25"/>
  <c r="CT5" i="25"/>
  <c r="CT17" i="25" s="1"/>
  <c r="DZ5" i="25"/>
  <c r="FF5" i="25"/>
  <c r="FF17" i="25" s="1"/>
  <c r="GL5" i="25"/>
  <c r="HR5" i="25"/>
  <c r="IX5" i="25"/>
  <c r="IX17" i="25" s="1"/>
  <c r="KD5" i="25"/>
  <c r="KD17" i="25" s="1"/>
  <c r="U5" i="25"/>
  <c r="U17" i="25" s="1"/>
  <c r="BL5" i="25"/>
  <c r="CW5" i="25"/>
  <c r="EC5" i="25"/>
  <c r="EC17" i="25" s="1"/>
  <c r="FI5" i="25"/>
  <c r="GO5" i="25"/>
  <c r="HU5" i="25"/>
  <c r="JA5" i="25"/>
  <c r="KG5" i="25"/>
  <c r="AA5" i="25"/>
  <c r="BR5" i="25"/>
  <c r="BR17" i="25" s="1"/>
  <c r="DB5" i="25"/>
  <c r="EH5" i="25"/>
  <c r="FN5" i="25"/>
  <c r="GT5" i="25"/>
  <c r="HZ5" i="25"/>
  <c r="JF5" i="25"/>
  <c r="KJ5" i="25"/>
  <c r="AF5" i="25"/>
  <c r="BV5" i="25"/>
  <c r="BV17" i="25" s="1"/>
  <c r="DE5" i="25"/>
  <c r="EK5" i="25"/>
  <c r="EK17" i="25" s="1"/>
  <c r="FQ5" i="25"/>
  <c r="FQ17" i="25" s="1"/>
  <c r="GW5" i="25"/>
  <c r="GW17" i="25" s="1"/>
  <c r="IC5" i="25"/>
  <c r="IC17" i="25" s="1"/>
  <c r="JI5" i="25"/>
  <c r="JI17" i="25" s="1"/>
  <c r="KL5" i="25"/>
  <c r="AL5" i="25"/>
  <c r="AL17" i="25" s="1"/>
  <c r="CC5" i="25"/>
  <c r="DJ5" i="25"/>
  <c r="EP5" i="25"/>
  <c r="FV5" i="25"/>
  <c r="FV17" i="25" s="1"/>
  <c r="HB5" i="25"/>
  <c r="HB17" i="25" s="1"/>
  <c r="IH5" i="25"/>
  <c r="JN5" i="25"/>
  <c r="AP5" i="25"/>
  <c r="AP17" i="25" s="1"/>
  <c r="CG5" i="25"/>
  <c r="DM5" i="25"/>
  <c r="ES5" i="25"/>
  <c r="FY5" i="25"/>
  <c r="FY17" i="25" s="1"/>
  <c r="HE5" i="25"/>
  <c r="IK5" i="25"/>
  <c r="IK17" i="25" s="1"/>
  <c r="JQ5" i="25"/>
  <c r="F5" i="25"/>
  <c r="AW5" i="25"/>
  <c r="CL5" i="25"/>
  <c r="DR5" i="25"/>
  <c r="EX5" i="25"/>
  <c r="EX17" i="25" s="1"/>
  <c r="GD5" i="25"/>
  <c r="GD17" i="25" s="1"/>
  <c r="HJ5" i="25"/>
  <c r="IP5" i="25"/>
  <c r="JV5" i="25"/>
  <c r="G2" i="25"/>
  <c r="O2" i="25"/>
  <c r="O14" i="25" s="1"/>
  <c r="W2" i="25"/>
  <c r="W14" i="25" s="1"/>
  <c r="AE2" i="25"/>
  <c r="AE14" i="25" s="1"/>
  <c r="AM2" i="25"/>
  <c r="AM14" i="25" s="1"/>
  <c r="AO25" i="25" s="1"/>
  <c r="AU2" i="25"/>
  <c r="AU14" i="25" s="1"/>
  <c r="AW25" i="25" s="1"/>
  <c r="BC2" i="25"/>
  <c r="BC14" i="25" s="1"/>
  <c r="BE25" i="25" s="1"/>
  <c r="BK2" i="25"/>
  <c r="BK14" i="25" s="1"/>
  <c r="BM25" i="25" s="1"/>
  <c r="BS2" i="25"/>
  <c r="CA2" i="25"/>
  <c r="CA14" i="25" s="1"/>
  <c r="CI2" i="25"/>
  <c r="CI14" i="25" s="1"/>
  <c r="CQ2" i="25"/>
  <c r="CQ14" i="25" s="1"/>
  <c r="CY2" i="25"/>
  <c r="CY14" i="25" s="1"/>
  <c r="DG2" i="25"/>
  <c r="DG14" i="25" s="1"/>
  <c r="DO2" i="25"/>
  <c r="DO14" i="25" s="1"/>
  <c r="DW2" i="25"/>
  <c r="DW14" i="25" s="1"/>
  <c r="EE2" i="25"/>
  <c r="EM2" i="25"/>
  <c r="EM14" i="25" s="1"/>
  <c r="EU2" i="25"/>
  <c r="EU14" i="25" s="1"/>
  <c r="FC2" i="25"/>
  <c r="FC14" i="25" s="1"/>
  <c r="FK2" i="25"/>
  <c r="FK14" i="25" s="1"/>
  <c r="FS2" i="25"/>
  <c r="FS14" i="25" s="1"/>
  <c r="GA2" i="25"/>
  <c r="GA14" i="25" s="1"/>
  <c r="GI2" i="25"/>
  <c r="GI14" i="25" s="1"/>
  <c r="GQ2" i="25"/>
  <c r="GY2" i="25"/>
  <c r="GY14" i="25" s="1"/>
  <c r="HG2" i="25"/>
  <c r="HG14" i="25" s="1"/>
  <c r="HO2" i="25"/>
  <c r="HO14" i="25" s="1"/>
  <c r="HW2" i="25"/>
  <c r="HW14" i="25" s="1"/>
  <c r="IE2" i="25"/>
  <c r="IE14" i="25" s="1"/>
  <c r="IM2" i="25"/>
  <c r="IM14" i="25" s="1"/>
  <c r="IU2" i="25"/>
  <c r="IU14" i="25" s="1"/>
  <c r="JC2" i="25"/>
  <c r="JK2" i="25"/>
  <c r="JK14" i="25" s="1"/>
  <c r="JS2" i="25"/>
  <c r="JS14" i="25" s="1"/>
  <c r="KA2" i="25"/>
  <c r="KA14" i="25" s="1"/>
  <c r="KI2" i="25"/>
  <c r="KI14" i="25" s="1"/>
  <c r="KL8" i="25"/>
  <c r="KL20" i="25" s="1"/>
  <c r="KC8" i="25"/>
  <c r="KC20" i="25" s="1"/>
  <c r="IM8" i="25"/>
  <c r="IM20" i="25" s="1"/>
  <c r="GA8" i="25"/>
  <c r="GA20" i="25" s="1"/>
  <c r="DO8" i="25"/>
  <c r="DO20" i="25" s="1"/>
  <c r="KN7" i="25"/>
  <c r="KN19" i="25" s="1"/>
  <c r="FP7" i="25"/>
  <c r="FP19" i="25" s="1"/>
  <c r="AR7" i="25"/>
  <c r="AR19" i="25" s="1"/>
  <c r="AT30" i="25" s="1"/>
  <c r="HG6" i="25"/>
  <c r="HG18" i="25" s="1"/>
  <c r="CI6" i="25"/>
  <c r="HM5" i="25"/>
  <c r="HM17" i="25" s="1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Q16" i="25" s="1"/>
  <c r="AG4" i="25"/>
  <c r="AG16" i="25" s="1"/>
  <c r="AW4" i="25"/>
  <c r="BM4" i="25"/>
  <c r="BM16" i="25" s="1"/>
  <c r="BO27" i="25" s="1"/>
  <c r="CC4" i="25"/>
  <c r="CC16" i="25" s="1"/>
  <c r="CS4" i="25"/>
  <c r="DI4" i="25"/>
  <c r="DY4" i="25"/>
  <c r="EO4" i="25"/>
  <c r="EO16" i="25" s="1"/>
  <c r="FE4" i="25"/>
  <c r="FE16" i="25" s="1"/>
  <c r="FU4" i="25"/>
  <c r="GJ4" i="25"/>
  <c r="GJ16" i="25" s="1"/>
  <c r="GW4" i="25"/>
  <c r="HI4" i="25"/>
  <c r="HI16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CU16" i="25" s="1"/>
  <c r="DK4" i="25"/>
  <c r="EA4" i="25"/>
  <c r="EQ4" i="25"/>
  <c r="FG4" i="25"/>
  <c r="FG16" i="25" s="1"/>
  <c r="FW4" i="25"/>
  <c r="GK4" i="25"/>
  <c r="GK16" i="25" s="1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DM4" i="25"/>
  <c r="EC4" i="25"/>
  <c r="ES4" i="25"/>
  <c r="FI4" i="25"/>
  <c r="FY4" i="25"/>
  <c r="GM4" i="25"/>
  <c r="GZ4" i="25"/>
  <c r="HM4" i="25"/>
  <c r="HM16" i="25" s="1"/>
  <c r="HY4" i="25"/>
  <c r="HY16" i="25" s="1"/>
  <c r="IL4" i="25"/>
  <c r="IY4" i="25"/>
  <c r="IY16" i="25" s="1"/>
  <c r="JJ4" i="25"/>
  <c r="JU4" i="25"/>
  <c r="KF4" i="25"/>
  <c r="KF16" i="25" s="1"/>
  <c r="H4" i="25"/>
  <c r="X4" i="25"/>
  <c r="X16" i="25" s="1"/>
  <c r="AN4" i="25"/>
  <c r="AN16" i="25" s="1"/>
  <c r="BD4" i="25"/>
  <c r="BT4" i="25"/>
  <c r="CJ4" i="25"/>
  <c r="CZ4" i="25"/>
  <c r="DP4" i="25"/>
  <c r="DP16" i="25" s="1"/>
  <c r="EF4" i="25"/>
  <c r="EV4" i="25"/>
  <c r="EV16" i="25" s="1"/>
  <c r="FL4" i="25"/>
  <c r="FL16" i="25" s="1"/>
  <c r="GB4" i="25"/>
  <c r="GO4" i="25"/>
  <c r="GO16" i="25" s="1"/>
  <c r="HA4" i="25"/>
  <c r="HA16" i="25" s="1"/>
  <c r="HN4" i="25"/>
  <c r="HN16" i="25" s="1"/>
  <c r="IA4" i="25"/>
  <c r="IA16" i="25" s="1"/>
  <c r="IN4" i="25"/>
  <c r="IN16" i="25" s="1"/>
  <c r="JA4" i="25"/>
  <c r="JA16" i="25" s="1"/>
  <c r="JL4" i="25"/>
  <c r="JL16" i="25" s="1"/>
  <c r="JW4" i="25"/>
  <c r="JW16" i="25" s="1"/>
  <c r="KG4" i="25"/>
  <c r="K4" i="25"/>
  <c r="K16" i="25" s="1"/>
  <c r="AA4" i="25"/>
  <c r="AQ4" i="25"/>
  <c r="BG4" i="25"/>
  <c r="BG16" i="25" s="1"/>
  <c r="BI27" i="25" s="1"/>
  <c r="BW4" i="25"/>
  <c r="BW16" i="25" s="1"/>
  <c r="CM4" i="25"/>
  <c r="DC4" i="25"/>
  <c r="DS4" i="25"/>
  <c r="DS16" i="25" s="1"/>
  <c r="EI4" i="25"/>
  <c r="EI16" i="25" s="1"/>
  <c r="EY4" i="25"/>
  <c r="FO4" i="25"/>
  <c r="GE4" i="25"/>
  <c r="GE16" i="25" s="1"/>
  <c r="GR4" i="25"/>
  <c r="GR16" i="25" s="1"/>
  <c r="HE4" i="25"/>
  <c r="HE16" i="25" s="1"/>
  <c r="HQ4" i="25"/>
  <c r="ID4" i="25"/>
  <c r="IQ4" i="25"/>
  <c r="JD4" i="25"/>
  <c r="JO4" i="25"/>
  <c r="JO16" i="25" s="1"/>
  <c r="JY4" i="25"/>
  <c r="KJ4" i="25"/>
  <c r="M4" i="25"/>
  <c r="M16" i="25" s="1"/>
  <c r="AC4" i="25"/>
  <c r="AS4" i="25"/>
  <c r="BI4" i="25"/>
  <c r="BY4" i="25"/>
  <c r="CO4" i="25"/>
  <c r="CO16" i="25" s="1"/>
  <c r="DE4" i="25"/>
  <c r="DU4" i="25"/>
  <c r="DU16" i="25" s="1"/>
  <c r="EK4" i="25"/>
  <c r="EK16" i="25" s="1"/>
  <c r="FA4" i="25"/>
  <c r="FQ4" i="25"/>
  <c r="GG4" i="25"/>
  <c r="GS4" i="25"/>
  <c r="HF4" i="25"/>
  <c r="HF16" i="25" s="1"/>
  <c r="HS4" i="25"/>
  <c r="IF4" i="25"/>
  <c r="IF16" i="25" s="1"/>
  <c r="IS4" i="25"/>
  <c r="IS16" i="25" s="1"/>
  <c r="JE4" i="25"/>
  <c r="JP4" i="25"/>
  <c r="JP16" i="25" s="1"/>
  <c r="JZ4" i="25"/>
  <c r="KK4" i="25"/>
  <c r="AO4" i="25"/>
  <c r="AO16" i="25" s="1"/>
  <c r="AQ27" i="25" s="1"/>
  <c r="DA4" i="25"/>
  <c r="DA16" i="25" s="1"/>
  <c r="FM4" i="25"/>
  <c r="FM16" i="25" s="1"/>
  <c r="HP4" i="25"/>
  <c r="JM4" i="25"/>
  <c r="AV4" i="25"/>
  <c r="AV16" i="25" s="1"/>
  <c r="AX27" i="25" s="1"/>
  <c r="DH4" i="25"/>
  <c r="FT4" i="25"/>
  <c r="HU4" i="25"/>
  <c r="JQ4" i="25"/>
  <c r="BE4" i="25"/>
  <c r="DQ4" i="25"/>
  <c r="DQ16" i="25" s="1"/>
  <c r="GC4" i="25"/>
  <c r="IC4" i="25"/>
  <c r="IC16" i="25" s="1"/>
  <c r="JX4" i="25"/>
  <c r="BL4" i="25"/>
  <c r="DX4" i="25"/>
  <c r="GH4" i="25"/>
  <c r="IG4" i="25"/>
  <c r="IG16" i="25" s="1"/>
  <c r="KB4" i="25"/>
  <c r="KB16" i="25" s="1"/>
  <c r="I4" i="25"/>
  <c r="BU4" i="25"/>
  <c r="BU16" i="25" s="1"/>
  <c r="EG4" i="25"/>
  <c r="GP4" i="25"/>
  <c r="IO4" i="25"/>
  <c r="KH4" i="25"/>
  <c r="P4" i="25"/>
  <c r="P16" i="25" s="1"/>
  <c r="CB4" i="25"/>
  <c r="CB16" i="25" s="1"/>
  <c r="EN4" i="25"/>
  <c r="GU4" i="25"/>
  <c r="IT4" i="25"/>
  <c r="KM4" i="25"/>
  <c r="Y4" i="25"/>
  <c r="CK4" i="25"/>
  <c r="EW4" i="25"/>
  <c r="EW16" i="25" s="1"/>
  <c r="HC4" i="25"/>
  <c r="HC16" i="25" s="1"/>
  <c r="JB4" i="25"/>
  <c r="H2" i="25"/>
  <c r="H14" i="25" s="1"/>
  <c r="P2" i="25"/>
  <c r="P14" i="25" s="1"/>
  <c r="X2" i="25"/>
  <c r="X14" i="25" s="1"/>
  <c r="AF2" i="25"/>
  <c r="AF14" i="25" s="1"/>
  <c r="AH25" i="25" s="1"/>
  <c r="AN2" i="25"/>
  <c r="AN14" i="25" s="1"/>
  <c r="AP25" i="25" s="1"/>
  <c r="AV2" i="25"/>
  <c r="AV14" i="25" s="1"/>
  <c r="AX25" i="25" s="1"/>
  <c r="BD2" i="25"/>
  <c r="BD14" i="25" s="1"/>
  <c r="BF25" i="25" s="1"/>
  <c r="BL2" i="25"/>
  <c r="BL14" i="25" s="1"/>
  <c r="BN25" i="25" s="1"/>
  <c r="BT2" i="25"/>
  <c r="BT14" i="25" s="1"/>
  <c r="CB2" i="25"/>
  <c r="CB14" i="25" s="1"/>
  <c r="CJ2" i="25"/>
  <c r="CJ14" i="25" s="1"/>
  <c r="CR2" i="25"/>
  <c r="CR14" i="25" s="1"/>
  <c r="CZ2" i="25"/>
  <c r="CZ14" i="25" s="1"/>
  <c r="DH2" i="25"/>
  <c r="DH14" i="25" s="1"/>
  <c r="DP2" i="25"/>
  <c r="DP14" i="25" s="1"/>
  <c r="DX2" i="25"/>
  <c r="DX14" i="25" s="1"/>
  <c r="EF2" i="25"/>
  <c r="EF14" i="25" s="1"/>
  <c r="EN2" i="25"/>
  <c r="EN14" i="25" s="1"/>
  <c r="EV2" i="25"/>
  <c r="EV14" i="25" s="1"/>
  <c r="FD2" i="25"/>
  <c r="FD14" i="25" s="1"/>
  <c r="FL2" i="25"/>
  <c r="FL14" i="25" s="1"/>
  <c r="FT2" i="25"/>
  <c r="FT14" i="25" s="1"/>
  <c r="GB2" i="25"/>
  <c r="GB14" i="25" s="1"/>
  <c r="GJ2" i="25"/>
  <c r="GJ14" i="25" s="1"/>
  <c r="GR2" i="25"/>
  <c r="GR14" i="25" s="1"/>
  <c r="GZ2" i="25"/>
  <c r="GZ14" i="25" s="1"/>
  <c r="HH2" i="25"/>
  <c r="HH14" i="25" s="1"/>
  <c r="HP2" i="25"/>
  <c r="HP14" i="25" s="1"/>
  <c r="HX2" i="25"/>
  <c r="HX14" i="25" s="1"/>
  <c r="IF2" i="25"/>
  <c r="IF14" i="25" s="1"/>
  <c r="IN2" i="25"/>
  <c r="IN14" i="25" s="1"/>
  <c r="IV2" i="25"/>
  <c r="IV14" i="25" s="1"/>
  <c r="JD2" i="25"/>
  <c r="JD14" i="25" s="1"/>
  <c r="JL2" i="25"/>
  <c r="JL14" i="25" s="1"/>
  <c r="JT2" i="25"/>
  <c r="JT14" i="25" s="1"/>
  <c r="KB2" i="25"/>
  <c r="KB14" i="25" s="1"/>
  <c r="KJ2" i="25"/>
  <c r="KJ14" i="25" s="1"/>
  <c r="KK8" i="25"/>
  <c r="KK20" i="25" s="1"/>
  <c r="KA8" i="25"/>
  <c r="KA20" i="25" s="1"/>
  <c r="IE8" i="25"/>
  <c r="IE20" i="25" s="1"/>
  <c r="FS8" i="25"/>
  <c r="FS20" i="25" s="1"/>
  <c r="DG8" i="25"/>
  <c r="DG20" i="25" s="1"/>
  <c r="JX7" i="25"/>
  <c r="JX19" i="25" s="1"/>
  <c r="EZ7" i="25"/>
  <c r="EZ19" i="25" s="1"/>
  <c r="AB7" i="25"/>
  <c r="AB19" i="25" s="1"/>
  <c r="GQ6" i="25"/>
  <c r="GQ18" i="25" s="1"/>
  <c r="BS6" i="25"/>
  <c r="BS18" i="25" s="1"/>
  <c r="GG5" i="25"/>
  <c r="FD4" i="25"/>
  <c r="AI16" i="24"/>
  <c r="AA16" i="24"/>
  <c r="Y15" i="24"/>
  <c r="Q15" i="24"/>
  <c r="I15" i="24"/>
  <c r="J20" i="24"/>
  <c r="Z20" i="24"/>
  <c r="R20" i="24"/>
  <c r="BO17" i="24"/>
  <c r="AY17" i="24"/>
  <c r="AQ17" i="24"/>
  <c r="AS28" i="24" s="1"/>
  <c r="AA17" i="24"/>
  <c r="AC28" i="24" s="1"/>
  <c r="S17" i="24"/>
  <c r="K17" i="24"/>
  <c r="S14" i="24"/>
  <c r="AA14" i="24"/>
  <c r="AC25" i="24" s="1"/>
  <c r="G14" i="24"/>
  <c r="AM25" i="24"/>
  <c r="AL25" i="24"/>
  <c r="Z30" i="24"/>
  <c r="J30" i="24"/>
  <c r="BL29" i="24"/>
  <c r="BD29" i="24"/>
  <c r="AV29" i="24"/>
  <c r="AN29" i="24"/>
  <c r="AP26" i="24"/>
  <c r="BI29" i="24"/>
  <c r="BA29" i="24"/>
  <c r="AS29" i="24"/>
  <c r="AM26" i="24"/>
  <c r="AL30" i="24"/>
  <c r="BH29" i="24"/>
  <c r="AZ29" i="24"/>
  <c r="AR29" i="24"/>
  <c r="AL26" i="24"/>
  <c r="BO29" i="24"/>
  <c r="BG29" i="24"/>
  <c r="AY29" i="24"/>
  <c r="AQ29" i="24"/>
  <c r="AI25" i="24"/>
  <c r="AH25" i="24"/>
  <c r="BJ30" i="25"/>
  <c r="AL30" i="25"/>
  <c r="AR30" i="25"/>
  <c r="AJ30" i="25"/>
  <c r="AB26" i="25"/>
  <c r="BH30" i="25"/>
  <c r="AD30" i="25"/>
  <c r="R30" i="25"/>
  <c r="AG25" i="25"/>
  <c r="AF25" i="25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4" i="23"/>
  <c r="B14" i="23" s="1" a="1"/>
  <c r="B14" i="23" s="1"/>
  <c r="D14" i="23"/>
  <c r="C12" i="23"/>
  <c r="B12" i="23" s="1" a="1"/>
  <c r="B12" i="23" s="1"/>
  <c r="D12" i="23"/>
  <c r="C13" i="23"/>
  <c r="B13" i="23" s="1" a="1"/>
  <c r="B13" i="23" s="1"/>
  <c r="D13" i="23"/>
  <c r="C17" i="23"/>
  <c r="B17" i="23" s="1" a="1"/>
  <c r="B17" i="23" s="1"/>
  <c r="D17" i="23"/>
  <c r="C15" i="23"/>
  <c r="B15" i="23" s="1" a="1"/>
  <c r="B15" i="23" s="1"/>
  <c r="D15" i="23"/>
  <c r="C16" i="23"/>
  <c r="B16" i="23" s="1" a="1"/>
  <c r="B16" i="23" s="1"/>
  <c r="D16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C76" i="23"/>
  <c r="B76" i="23" s="1" a="1"/>
  <c r="B76" i="23" s="1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C80" i="23"/>
  <c r="B80" i="23" s="1" a="1"/>
  <c r="B80" i="23" s="1"/>
  <c r="D80" i="23"/>
  <c r="C81" i="23"/>
  <c r="B81" i="23" s="1" a="1"/>
  <c r="B81" i="23" s="1"/>
  <c r="D81" i="23"/>
  <c r="C82" i="23"/>
  <c r="B82" i="23" s="1" a="1"/>
  <c r="B82" i="23" s="1"/>
  <c r="D82" i="23"/>
  <c r="C83" i="23"/>
  <c r="B83" i="23" s="1" a="1"/>
  <c r="B83" i="23" s="1"/>
  <c r="D83" i="23"/>
  <c r="C84" i="23"/>
  <c r="B84" i="23" s="1" a="1"/>
  <c r="B84" i="23" s="1"/>
  <c r="D84" i="23"/>
  <c r="C85" i="23"/>
  <c r="B85" i="23" s="1" a="1"/>
  <c r="B85" i="23" s="1"/>
  <c r="D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B80" i="8" a="1"/>
  <c r="B80" i="8" s="1"/>
  <c r="C80" i="8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C111" i="8"/>
  <c r="B111" i="8" s="1" a="1"/>
  <c r="B111" i="8" s="1"/>
  <c r="D111" i="8"/>
  <c r="C112" i="8"/>
  <c r="B112" i="8" s="1" a="1"/>
  <c r="B112" i="8" s="1"/>
  <c r="D112" i="8"/>
  <c r="C113" i="8"/>
  <c r="B113" i="8" s="1" a="1"/>
  <c r="B113" i="8" s="1"/>
  <c r="D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FD16" i="25" l="1"/>
  <c r="GU16" i="25"/>
  <c r="ES16" i="25"/>
  <c r="HK16" i="25"/>
  <c r="KC16" i="25"/>
  <c r="JC16" i="25"/>
  <c r="GQ16" i="25"/>
  <c r="EE16" i="25"/>
  <c r="BS16" i="25"/>
  <c r="G16" i="25"/>
  <c r="IZ16" i="25"/>
  <c r="GN16" i="25"/>
  <c r="EB16" i="25"/>
  <c r="BP16" i="25"/>
  <c r="DJ16" i="25"/>
  <c r="JV17" i="25"/>
  <c r="DB17" i="25"/>
  <c r="JL17" i="25"/>
  <c r="GZ17" i="25"/>
  <c r="EN17" i="25"/>
  <c r="BZ17" i="25"/>
  <c r="KI17" i="25"/>
  <c r="X17" i="25"/>
  <c r="IT17" i="25"/>
  <c r="GH17" i="25"/>
  <c r="DV17" i="25"/>
  <c r="BB17" i="25"/>
  <c r="W17" i="25"/>
  <c r="IS18" i="25"/>
  <c r="DU18" i="25"/>
  <c r="JP18" i="25"/>
  <c r="HD18" i="25"/>
  <c r="ER18" i="25"/>
  <c r="CF18" i="25"/>
  <c r="T18" i="25"/>
  <c r="JZ19" i="25"/>
  <c r="HN19" i="25"/>
  <c r="FB19" i="25"/>
  <c r="CP19" i="25"/>
  <c r="AD19" i="25"/>
  <c r="AF30" i="25" s="1"/>
  <c r="JA19" i="25"/>
  <c r="GO19" i="25"/>
  <c r="EC19" i="25"/>
  <c r="BQ19" i="25"/>
  <c r="HQ19" i="25"/>
  <c r="JH20" i="25"/>
  <c r="JV20" i="25"/>
  <c r="HJ20" i="25"/>
  <c r="EX20" i="25"/>
  <c r="IF20" i="25"/>
  <c r="FT20" i="25"/>
  <c r="DC20" i="25"/>
  <c r="AQ20" i="25"/>
  <c r="AS31" i="25" s="1"/>
  <c r="CL20" i="25"/>
  <c r="BT20" i="25"/>
  <c r="H20" i="25"/>
  <c r="AT20" i="25"/>
  <c r="AV31" i="25" s="1"/>
  <c r="GX15" i="25"/>
  <c r="BZ15" i="25"/>
  <c r="JF15" i="25"/>
  <c r="GT15" i="25"/>
  <c r="EH15" i="25"/>
  <c r="JM15" i="25"/>
  <c r="AI15" i="25"/>
  <c r="AK26" i="25" s="1"/>
  <c r="AP27" i="25"/>
  <c r="DM16" i="25"/>
  <c r="KE16" i="25"/>
  <c r="DF16" i="25"/>
  <c r="AT16" i="25"/>
  <c r="AV27" i="25" s="1"/>
  <c r="KD16" i="25"/>
  <c r="FF16" i="25"/>
  <c r="CT16" i="25"/>
  <c r="AH16" i="25"/>
  <c r="AI27" i="25" s="1"/>
  <c r="KJ17" i="25"/>
  <c r="IG17" i="25"/>
  <c r="FU17" i="25"/>
  <c r="DI17" i="25"/>
  <c r="AK17" i="25"/>
  <c r="IV17" i="25"/>
  <c r="GJ17" i="25"/>
  <c r="DX17" i="25"/>
  <c r="BE17" i="25"/>
  <c r="JS17" i="25"/>
  <c r="EU17" i="25"/>
  <c r="AG17" i="25"/>
  <c r="AR17" i="25"/>
  <c r="BS17" i="25"/>
  <c r="HS18" i="25"/>
  <c r="CU18" i="25"/>
  <c r="HM18" i="25"/>
  <c r="CO18" i="25"/>
  <c r="JG18" i="25"/>
  <c r="EI18" i="25"/>
  <c r="K18" i="25"/>
  <c r="IF18" i="25"/>
  <c r="DH18" i="25"/>
  <c r="JR18" i="25"/>
  <c r="HF18" i="25"/>
  <c r="ET18" i="25"/>
  <c r="CH18" i="25"/>
  <c r="V18" i="25"/>
  <c r="IX19" i="25"/>
  <c r="DZ19" i="25"/>
  <c r="FT19" i="25"/>
  <c r="AV19" i="25"/>
  <c r="AX30" i="25" s="1"/>
  <c r="L20" i="25"/>
  <c r="JG15" i="25"/>
  <c r="FR15" i="25"/>
  <c r="BL15" i="25"/>
  <c r="BN26" i="25" s="1"/>
  <c r="AI26" i="24"/>
  <c r="BQ17" i="24"/>
  <c r="AB25" i="24"/>
  <c r="JT16" i="25"/>
  <c r="IV16" i="25"/>
  <c r="IE16" i="25"/>
  <c r="FS16" i="25"/>
  <c r="DG16" i="25"/>
  <c r="AU16" i="25"/>
  <c r="AW27" i="25" s="1"/>
  <c r="CX16" i="25"/>
  <c r="IB16" i="25"/>
  <c r="FP16" i="25"/>
  <c r="DD16" i="25"/>
  <c r="AR16" i="25"/>
  <c r="AT27" i="25" s="1"/>
  <c r="JV16" i="25"/>
  <c r="CL16" i="25"/>
  <c r="JF17" i="25"/>
  <c r="KG17" i="25"/>
  <c r="IR17" i="25"/>
  <c r="GF17" i="25"/>
  <c r="DT17" i="25"/>
  <c r="JO17" i="25"/>
  <c r="HC17" i="25"/>
  <c r="EQ17" i="25"/>
  <c r="KK17" i="25"/>
  <c r="HY17" i="25"/>
  <c r="FM17" i="25"/>
  <c r="DA17" i="25"/>
  <c r="IN17" i="25"/>
  <c r="GB17" i="25"/>
  <c r="DP17" i="25"/>
  <c r="AT17" i="25"/>
  <c r="GY17" i="25"/>
  <c r="EM17" i="25"/>
  <c r="BY17" i="25"/>
  <c r="KH17" i="25"/>
  <c r="HV17" i="25"/>
  <c r="FJ17" i="25"/>
  <c r="CX17" i="25"/>
  <c r="V17" i="25"/>
  <c r="JG16" i="25"/>
  <c r="JS19" i="25"/>
  <c r="EU19" i="25"/>
  <c r="W19" i="25"/>
  <c r="Y30" i="25" s="1"/>
  <c r="JB19" i="25"/>
  <c r="GP19" i="25"/>
  <c r="ED19" i="25"/>
  <c r="BR19" i="25"/>
  <c r="FQ19" i="25"/>
  <c r="AS19" i="25"/>
  <c r="AU30" i="25" s="1"/>
  <c r="JW19" i="25"/>
  <c r="HK19" i="25"/>
  <c r="EY19" i="25"/>
  <c r="CM19" i="25"/>
  <c r="AA19" i="25"/>
  <c r="AC30" i="25" s="1"/>
  <c r="JE19" i="25"/>
  <c r="EG19" i="25"/>
  <c r="I19" i="25"/>
  <c r="DF20" i="25"/>
  <c r="IX20" i="25"/>
  <c r="GL20" i="25"/>
  <c r="DZ20" i="25"/>
  <c r="W20" i="25"/>
  <c r="HY20" i="25"/>
  <c r="FM20" i="25"/>
  <c r="CW20" i="25"/>
  <c r="JT20" i="25"/>
  <c r="HH20" i="25"/>
  <c r="EV20" i="25"/>
  <c r="CE20" i="25"/>
  <c r="S20" i="25"/>
  <c r="BN20" i="25"/>
  <c r="KN15" i="25"/>
  <c r="FP15" i="25"/>
  <c r="J15" i="25"/>
  <c r="AD15" i="24"/>
  <c r="BF17" i="24"/>
  <c r="AO17" i="24"/>
  <c r="BC17" i="24"/>
  <c r="I18" i="24"/>
  <c r="G18" i="24"/>
  <c r="G29" i="24" s="1"/>
  <c r="AD14" i="24"/>
  <c r="AD25" i="24" s="1"/>
  <c r="GH16" i="25"/>
  <c r="DY16" i="25"/>
  <c r="HZ17" i="25"/>
  <c r="BT17" i="25"/>
  <c r="IH18" i="25"/>
  <c r="DJ18" i="25"/>
  <c r="GG18" i="25"/>
  <c r="BI18" i="25"/>
  <c r="BK29" i="25" s="1"/>
  <c r="CZ20" i="25"/>
  <c r="AN20" i="25"/>
  <c r="AP31" i="25" s="1"/>
  <c r="JJ15" i="25"/>
  <c r="EL15" i="25"/>
  <c r="IC15" i="25"/>
  <c r="FQ15" i="25"/>
  <c r="DE15" i="25"/>
  <c r="IW16" i="25"/>
  <c r="HV16" i="25"/>
  <c r="CH16" i="25"/>
  <c r="HX17" i="25"/>
  <c r="FL17" i="25"/>
  <c r="CZ17" i="25"/>
  <c r="CF17" i="25"/>
  <c r="T17" i="25"/>
  <c r="U28" i="25" s="1"/>
  <c r="BQ20" i="25"/>
  <c r="L17" i="24"/>
  <c r="J18" i="24"/>
  <c r="KE18" i="25"/>
  <c r="FG18" i="25"/>
  <c r="AI18" i="25"/>
  <c r="AK29" i="25" s="1"/>
  <c r="GU18" i="25"/>
  <c r="BW18" i="25"/>
  <c r="HW19" i="25"/>
  <c r="CY19" i="25"/>
  <c r="GL19" i="25"/>
  <c r="BN19" i="25"/>
  <c r="IF19" i="25"/>
  <c r="DH19" i="25"/>
  <c r="BK20" i="25"/>
  <c r="BM31" i="25" s="1"/>
  <c r="EZ20" i="25"/>
  <c r="IY20" i="25"/>
  <c r="GM20" i="25"/>
  <c r="EA20" i="25"/>
  <c r="ID15" i="25"/>
  <c r="DF15" i="25"/>
  <c r="AD18" i="24"/>
  <c r="AB18" i="24"/>
  <c r="DH16" i="25"/>
  <c r="GG16" i="25"/>
  <c r="BI16" i="25"/>
  <c r="BK27" i="25" s="1"/>
  <c r="IQ16" i="25"/>
  <c r="CJ16" i="25"/>
  <c r="BH20" i="25"/>
  <c r="BJ31" i="25" s="1"/>
  <c r="CI20" i="25"/>
  <c r="AK20" i="25"/>
  <c r="AM31" i="25" s="1"/>
  <c r="IB15" i="25"/>
  <c r="DD15" i="25"/>
  <c r="AK17" i="24"/>
  <c r="AS16" i="25"/>
  <c r="AU27" i="25" s="1"/>
  <c r="U16" i="25"/>
  <c r="DV16" i="25"/>
  <c r="IW17" i="25"/>
  <c r="GK17" i="25"/>
  <c r="DY17" i="25"/>
  <c r="HW17" i="25"/>
  <c r="CY17" i="25"/>
  <c r="BJ28" i="25"/>
  <c r="W28" i="25"/>
  <c r="X25" i="25"/>
  <c r="IV18" i="25"/>
  <c r="DX18" i="25"/>
  <c r="JY14" i="25"/>
  <c r="HM14" i="25"/>
  <c r="FA14" i="25"/>
  <c r="CO14" i="25"/>
  <c r="AC14" i="25"/>
  <c r="AE25" i="25" s="1"/>
  <c r="II19" i="25"/>
  <c r="FW19" i="25"/>
  <c r="DK19" i="25"/>
  <c r="AY19" i="25"/>
  <c r="BA30" i="25" s="1"/>
  <c r="KC19" i="25"/>
  <c r="FE19" i="25"/>
  <c r="AG19" i="25"/>
  <c r="AI30" i="25" s="1"/>
  <c r="JC18" i="25"/>
  <c r="GV20" i="25"/>
  <c r="EJ20" i="25"/>
  <c r="II20" i="25"/>
  <c r="FW20" i="25"/>
  <c r="DK20" i="25"/>
  <c r="IW20" i="25"/>
  <c r="GK20" i="25"/>
  <c r="DY20" i="25"/>
  <c r="W18" i="25"/>
  <c r="KH20" i="25"/>
  <c r="II14" i="25"/>
  <c r="FW14" i="25"/>
  <c r="DK14" i="25"/>
  <c r="AY14" i="25"/>
  <c r="BA25" i="25" s="1"/>
  <c r="DU17" i="25"/>
  <c r="IX14" i="25"/>
  <c r="GL14" i="25"/>
  <c r="DZ14" i="25"/>
  <c r="BN14" i="25"/>
  <c r="BP25" i="25" s="1"/>
  <c r="CM15" i="25"/>
  <c r="AX15" i="25"/>
  <c r="AZ26" i="25" s="1"/>
  <c r="AD17" i="24"/>
  <c r="AD28" i="24" s="1"/>
  <c r="FQ16" i="25"/>
  <c r="ID16" i="25"/>
  <c r="KG16" i="25"/>
  <c r="BT16" i="25"/>
  <c r="BJ16" i="25"/>
  <c r="BL27" i="25" s="1"/>
  <c r="CE16" i="25"/>
  <c r="CI18" i="25"/>
  <c r="CW17" i="25"/>
  <c r="L18" i="25"/>
  <c r="HJ19" i="25"/>
  <c r="CL19" i="25"/>
  <c r="JD19" i="25"/>
  <c r="EF19" i="25"/>
  <c r="H19" i="25"/>
  <c r="JR19" i="25"/>
  <c r="HF19" i="25"/>
  <c r="ET19" i="25"/>
  <c r="CH19" i="25"/>
  <c r="V19" i="25"/>
  <c r="X30" i="25" s="1"/>
  <c r="O20" i="25"/>
  <c r="KF15" i="25"/>
  <c r="JP15" i="25"/>
  <c r="HV15" i="25"/>
  <c r="CX15" i="25"/>
  <c r="CR15" i="25"/>
  <c r="JN15" i="25"/>
  <c r="HB15" i="25"/>
  <c r="EP15" i="25"/>
  <c r="CD15" i="25"/>
  <c r="HI15" i="25"/>
  <c r="EW15" i="25"/>
  <c r="CK15" i="25"/>
  <c r="HE15" i="25"/>
  <c r="CG15" i="25"/>
  <c r="AQ15" i="25"/>
  <c r="AS26" i="25" s="1"/>
  <c r="AP15" i="25"/>
  <c r="AR26" i="25" s="1"/>
  <c r="AT15" i="25"/>
  <c r="AV26" i="25" s="1"/>
  <c r="BA15" i="25"/>
  <c r="BC26" i="25" s="1"/>
  <c r="H16" i="24"/>
  <c r="AC16" i="24"/>
  <c r="L16" i="24"/>
  <c r="AP16" i="24"/>
  <c r="AR27" i="24" s="1"/>
  <c r="Y16" i="24"/>
  <c r="M14" i="24"/>
  <c r="IZ18" i="25"/>
  <c r="EB18" i="25"/>
  <c r="IK19" i="25"/>
  <c r="DM19" i="25"/>
  <c r="W15" i="24"/>
  <c r="T15" i="24"/>
  <c r="KJ18" i="25"/>
  <c r="HX18" i="25"/>
  <c r="FL18" i="25"/>
  <c r="CZ18" i="25"/>
  <c r="AN18" i="25"/>
  <c r="AP29" i="25" s="1"/>
  <c r="JJ18" i="25"/>
  <c r="GX18" i="25"/>
  <c r="EL18" i="25"/>
  <c r="BZ18" i="25"/>
  <c r="N18" i="25"/>
  <c r="N29" i="25" s="1"/>
  <c r="JW20" i="25"/>
  <c r="HK20" i="25"/>
  <c r="EY20" i="25"/>
  <c r="BP20" i="25"/>
  <c r="DD19" i="25"/>
  <c r="O14" i="24"/>
  <c r="CK16" i="25"/>
  <c r="HS16" i="25"/>
  <c r="DE16" i="25"/>
  <c r="EF16" i="25"/>
  <c r="H16" i="25"/>
  <c r="H27" i="25" s="1"/>
  <c r="JI16" i="25"/>
  <c r="HB16" i="25"/>
  <c r="CD16" i="25"/>
  <c r="Q17" i="25"/>
  <c r="KC17" i="25"/>
  <c r="HQ17" i="25"/>
  <c r="FE17" i="25"/>
  <c r="CS17" i="25"/>
  <c r="GQ17" i="25"/>
  <c r="JQ18" i="25"/>
  <c r="ES18" i="25"/>
  <c r="U18" i="25"/>
  <c r="W29" i="25" s="1"/>
  <c r="GY20" i="25"/>
  <c r="BI20" i="25"/>
  <c r="BK31" i="25" s="1"/>
  <c r="DD20" i="25"/>
  <c r="IQ15" i="25"/>
  <c r="CV15" i="25"/>
  <c r="CF15" i="25"/>
  <c r="AJ15" i="25"/>
  <c r="AL26" i="25" s="1"/>
  <c r="BH15" i="25"/>
  <c r="BJ26" i="25" s="1"/>
  <c r="BD15" i="25"/>
  <c r="BF26" i="25" s="1"/>
  <c r="S15" i="24"/>
  <c r="T26" i="24" s="1"/>
  <c r="J15" i="24"/>
  <c r="K26" i="24" s="1"/>
  <c r="AH18" i="24"/>
  <c r="K18" i="24"/>
  <c r="K29" i="24" s="1"/>
  <c r="O19" i="24"/>
  <c r="AC19" i="24"/>
  <c r="L19" i="24"/>
  <c r="AH20" i="24"/>
  <c r="AJ31" i="24" s="1"/>
  <c r="Q20" i="24"/>
  <c r="BE16" i="25"/>
  <c r="BG27" i="25" s="1"/>
  <c r="AY16" i="25"/>
  <c r="BA27" i="25" s="1"/>
  <c r="Y16" i="25"/>
  <c r="BQ16" i="25"/>
  <c r="EQ16" i="25"/>
  <c r="S16" i="25"/>
  <c r="HL16" i="25"/>
  <c r="EZ16" i="25"/>
  <c r="CN16" i="25"/>
  <c r="AB16" i="25"/>
  <c r="EH16" i="25"/>
  <c r="J16" i="25"/>
  <c r="DR17" i="25"/>
  <c r="EP17" i="25"/>
  <c r="GT17" i="25"/>
  <c r="HU17" i="25"/>
  <c r="IU17" i="25"/>
  <c r="JR17" i="25"/>
  <c r="HF17" i="25"/>
  <c r="ET17" i="25"/>
  <c r="JT18" i="25"/>
  <c r="EV18" i="25"/>
  <c r="IT18" i="25"/>
  <c r="GH18" i="25"/>
  <c r="DV18" i="25"/>
  <c r="BJ18" i="25"/>
  <c r="BL29" i="25" s="1"/>
  <c r="JV19" i="25"/>
  <c r="EX19" i="25"/>
  <c r="Z19" i="25"/>
  <c r="AB30" i="25" s="1"/>
  <c r="GR19" i="25"/>
  <c r="BT19" i="25"/>
  <c r="IL19" i="25"/>
  <c r="FZ19" i="25"/>
  <c r="DN19" i="25"/>
  <c r="BB19" i="25"/>
  <c r="BD30" i="25" s="1"/>
  <c r="JK20" i="25"/>
  <c r="CA20" i="25"/>
  <c r="BO20" i="25"/>
  <c r="GU15" i="25"/>
  <c r="KH15" i="25"/>
  <c r="FJ15" i="25"/>
  <c r="FD15" i="25"/>
  <c r="AR15" i="25"/>
  <c r="AT26" i="25" s="1"/>
  <c r="AN15" i="25"/>
  <c r="AP26" i="25" s="1"/>
  <c r="V16" i="24"/>
  <c r="BI17" i="24"/>
  <c r="R17" i="24"/>
  <c r="BM17" i="24"/>
  <c r="O17" i="24"/>
  <c r="AG18" i="24"/>
  <c r="AF18" i="24"/>
  <c r="AH29" i="24" s="1"/>
  <c r="AE18" i="24"/>
  <c r="N18" i="24"/>
  <c r="L18" i="24"/>
  <c r="HK15" i="25"/>
  <c r="M15" i="25"/>
  <c r="P27" i="24"/>
  <c r="JX16" i="25"/>
  <c r="JZ16" i="25"/>
  <c r="JJ16" i="25"/>
  <c r="CG17" i="25"/>
  <c r="CC17" i="25"/>
  <c r="FI17" i="25"/>
  <c r="GL18" i="25"/>
  <c r="BN18" i="25"/>
  <c r="GE18" i="25"/>
  <c r="BG18" i="25"/>
  <c r="BI29" i="25" s="1"/>
  <c r="FL19" i="25"/>
  <c r="AN19" i="25"/>
  <c r="AP30" i="25" s="1"/>
  <c r="AU20" i="25"/>
  <c r="AW31" i="25" s="1"/>
  <c r="BW15" i="25"/>
  <c r="JH15" i="25"/>
  <c r="EJ15" i="25"/>
  <c r="KD15" i="25"/>
  <c r="HR15" i="25"/>
  <c r="FF15" i="25"/>
  <c r="CT15" i="25"/>
  <c r="AE16" i="24"/>
  <c r="AJ17" i="24"/>
  <c r="AD19" i="24"/>
  <c r="HP16" i="25"/>
  <c r="CM16" i="25"/>
  <c r="CR16" i="25"/>
  <c r="BO16" i="25"/>
  <c r="JH16" i="25"/>
  <c r="IM16" i="25"/>
  <c r="GA16" i="25"/>
  <c r="DO16" i="25"/>
  <c r="BC16" i="25"/>
  <c r="BE27" i="25" s="1"/>
  <c r="FR16" i="25"/>
  <c r="Y28" i="25"/>
  <c r="KJ16" i="25"/>
  <c r="FW16" i="25"/>
  <c r="FJ16" i="25"/>
  <c r="AL16" i="25"/>
  <c r="HJ16" i="25"/>
  <c r="EX16" i="25"/>
  <c r="Z16" i="25"/>
  <c r="HE17" i="25"/>
  <c r="BG17" i="25"/>
  <c r="BI28" i="25" s="1"/>
  <c r="G27" i="25"/>
  <c r="EN15" i="25"/>
  <c r="IE15" i="25"/>
  <c r="FS15" i="25"/>
  <c r="DG15" i="25"/>
  <c r="G15" i="25"/>
  <c r="AN17" i="24"/>
  <c r="AI17" i="24"/>
  <c r="AK28" i="24" s="1"/>
  <c r="BB17" i="24"/>
  <c r="BB28" i="24" s="1"/>
  <c r="BG17" i="24"/>
  <c r="AG29" i="24"/>
  <c r="AF29" i="24"/>
  <c r="Z27" i="25"/>
  <c r="AN27" i="24"/>
  <c r="S16" i="24"/>
  <c r="IH16" i="25"/>
  <c r="FV16" i="25"/>
  <c r="AX16" i="25"/>
  <c r="AZ27" i="25" s="1"/>
  <c r="BG28" i="25"/>
  <c r="BH28" i="25"/>
  <c r="FK17" i="25"/>
  <c r="X28" i="25"/>
  <c r="FV18" i="25"/>
  <c r="GA18" i="25"/>
  <c r="AX18" i="25"/>
  <c r="AZ29" i="25" s="1"/>
  <c r="BC18" i="25"/>
  <c r="BE29" i="25" s="1"/>
  <c r="HJ18" i="25"/>
  <c r="CL18" i="25"/>
  <c r="IE19" i="25"/>
  <c r="DG19" i="25"/>
  <c r="KF14" i="25"/>
  <c r="KK14" i="25"/>
  <c r="HT14" i="25"/>
  <c r="HY14" i="25"/>
  <c r="FH14" i="25"/>
  <c r="FM14" i="25"/>
  <c r="CV14" i="25"/>
  <c r="DA14" i="25"/>
  <c r="AJ14" i="25"/>
  <c r="AL25" i="25" s="1"/>
  <c r="AO14" i="25"/>
  <c r="AQ25" i="25" s="1"/>
  <c r="Z20" i="25"/>
  <c r="HO20" i="25"/>
  <c r="H15" i="24"/>
  <c r="BA28" i="24"/>
  <c r="HH16" i="25"/>
  <c r="P25" i="25"/>
  <c r="GG17" i="25"/>
  <c r="JB16" i="25"/>
  <c r="EN16" i="25"/>
  <c r="I16" i="25"/>
  <c r="I27" i="25" s="1"/>
  <c r="GC16" i="25"/>
  <c r="JM16" i="25"/>
  <c r="JE16" i="25"/>
  <c r="FA16" i="25"/>
  <c r="AC16" i="25"/>
  <c r="HQ16" i="25"/>
  <c r="DC16" i="25"/>
  <c r="GB16" i="25"/>
  <c r="BD16" i="25"/>
  <c r="BF27" i="25" s="1"/>
  <c r="IL16" i="25"/>
  <c r="EC16" i="25"/>
  <c r="GX16" i="25"/>
  <c r="JR16" i="25"/>
  <c r="FU16" i="25"/>
  <c r="AW16" i="25"/>
  <c r="AY27" i="25" s="1"/>
  <c r="IU16" i="25"/>
  <c r="GI16" i="25"/>
  <c r="DW16" i="25"/>
  <c r="BK16" i="25"/>
  <c r="BM27" i="25" s="1"/>
  <c r="FZ16" i="25"/>
  <c r="DN16" i="25"/>
  <c r="BB16" i="25"/>
  <c r="BD27" i="25" s="1"/>
  <c r="IR16" i="25"/>
  <c r="GF16" i="25"/>
  <c r="DT16" i="25"/>
  <c r="BH16" i="25"/>
  <c r="BJ27" i="25" s="1"/>
  <c r="KL16" i="25"/>
  <c r="HZ16" i="25"/>
  <c r="FN16" i="25"/>
  <c r="DB16" i="25"/>
  <c r="AP16" i="25"/>
  <c r="AR27" i="25" s="1"/>
  <c r="IP17" i="25"/>
  <c r="JQ17" i="25"/>
  <c r="JN17" i="25"/>
  <c r="KL17" i="25"/>
  <c r="AF17" i="25"/>
  <c r="DZ17" i="25"/>
  <c r="JH17" i="25"/>
  <c r="GV17" i="25"/>
  <c r="T28" i="25"/>
  <c r="IO17" i="25"/>
  <c r="GC17" i="25"/>
  <c r="DQ17" i="25"/>
  <c r="JD17" i="25"/>
  <c r="GR17" i="25"/>
  <c r="EF17" i="25"/>
  <c r="BO17" i="25"/>
  <c r="KA17" i="25"/>
  <c r="HO17" i="25"/>
  <c r="FC17" i="25"/>
  <c r="CQ17" i="25"/>
  <c r="M17" i="25"/>
  <c r="IL17" i="25"/>
  <c r="FZ17" i="25"/>
  <c r="DN17" i="25"/>
  <c r="AQ17" i="25"/>
  <c r="AZ17" i="25"/>
  <c r="AZ28" i="25" s="1"/>
  <c r="CA17" i="25"/>
  <c r="GO18" i="25"/>
  <c r="BQ18" i="25"/>
  <c r="KD18" i="25"/>
  <c r="FF18" i="25"/>
  <c r="AH18" i="25"/>
  <c r="AJ29" i="25" s="1"/>
  <c r="IC18" i="25"/>
  <c r="DE18" i="25"/>
  <c r="JW18" i="25"/>
  <c r="EY18" i="25"/>
  <c r="AA18" i="25"/>
  <c r="GT18" i="25"/>
  <c r="BV18" i="25"/>
  <c r="IN18" i="25"/>
  <c r="GB18" i="25"/>
  <c r="DP18" i="25"/>
  <c r="BD18" i="25"/>
  <c r="BF29" i="25" s="1"/>
  <c r="JZ18" i="25"/>
  <c r="HN18" i="25"/>
  <c r="FB18" i="25"/>
  <c r="CP18" i="25"/>
  <c r="AD18" i="25"/>
  <c r="AF29" i="25" s="1"/>
  <c r="JH18" i="25"/>
  <c r="GV18" i="25"/>
  <c r="BX18" i="25"/>
  <c r="M29" i="25"/>
  <c r="JQ14" i="25"/>
  <c r="HE14" i="25"/>
  <c r="ES14" i="25"/>
  <c r="CG14" i="25"/>
  <c r="U14" i="25"/>
  <c r="GA19" i="25"/>
  <c r="BC19" i="25"/>
  <c r="BE30" i="25" s="1"/>
  <c r="HO19" i="25"/>
  <c r="CQ19" i="25"/>
  <c r="IS19" i="25"/>
  <c r="GG19" i="25"/>
  <c r="DU19" i="25"/>
  <c r="BI19" i="25"/>
  <c r="BK30" i="25" s="1"/>
  <c r="KM19" i="25"/>
  <c r="IA19" i="25"/>
  <c r="FO19" i="25"/>
  <c r="DC19" i="25"/>
  <c r="AQ19" i="25"/>
  <c r="AS30" i="25" s="1"/>
  <c r="JU19" i="25"/>
  <c r="HI19" i="25"/>
  <c r="EW19" i="25"/>
  <c r="CK19" i="25"/>
  <c r="Y19" i="25"/>
  <c r="AA30" i="25" s="1"/>
  <c r="HL19" i="25"/>
  <c r="JX14" i="25"/>
  <c r="HL14" i="25"/>
  <c r="EZ14" i="25"/>
  <c r="CN14" i="25"/>
  <c r="AB14" i="25"/>
  <c r="AD25" i="25" s="1"/>
  <c r="IZ20" i="25"/>
  <c r="GN20" i="25"/>
  <c r="EB20" i="25"/>
  <c r="AB20" i="25"/>
  <c r="IA20" i="25"/>
  <c r="FO20" i="25"/>
  <c r="JN20" i="25"/>
  <c r="HB20" i="25"/>
  <c r="EP20" i="25"/>
  <c r="IO20" i="25"/>
  <c r="GC20" i="25"/>
  <c r="DQ20" i="25"/>
  <c r="HX20" i="25"/>
  <c r="FL20" i="25"/>
  <c r="CV20" i="25"/>
  <c r="CU20" i="25"/>
  <c r="AI20" i="25"/>
  <c r="AK31" i="25" s="1"/>
  <c r="CD20" i="25"/>
  <c r="R20" i="25"/>
  <c r="BL20" i="25"/>
  <c r="BN31" i="25" s="1"/>
  <c r="AL20" i="25"/>
  <c r="AN31" i="25" s="1"/>
  <c r="EU18" i="25"/>
  <c r="KM14" i="25"/>
  <c r="IA14" i="25"/>
  <c r="FO14" i="25"/>
  <c r="DC14" i="25"/>
  <c r="AQ14" i="25"/>
  <c r="AS25" i="25" s="1"/>
  <c r="AM18" i="25"/>
  <c r="AO29" i="25" s="1"/>
  <c r="JS20" i="25"/>
  <c r="IP14" i="25"/>
  <c r="GD14" i="25"/>
  <c r="DR14" i="25"/>
  <c r="BF14" i="25"/>
  <c r="BH25" i="25" s="1"/>
  <c r="DC15" i="25"/>
  <c r="EY15" i="25"/>
  <c r="IV15" i="25"/>
  <c r="DX15" i="25"/>
  <c r="KK15" i="25"/>
  <c r="HY15" i="25"/>
  <c r="FM15" i="25"/>
  <c r="DA15" i="25"/>
  <c r="KI15" i="25"/>
  <c r="HW15" i="25"/>
  <c r="FK15" i="25"/>
  <c r="CY15" i="25"/>
  <c r="KG15" i="25"/>
  <c r="HU15" i="25"/>
  <c r="FI15" i="25"/>
  <c r="CW15" i="25"/>
  <c r="BG15" i="25"/>
  <c r="BI26" i="25" s="1"/>
  <c r="BF15" i="25"/>
  <c r="BH26" i="25" s="1"/>
  <c r="BJ15" i="25"/>
  <c r="BL26" i="25" s="1"/>
  <c r="BQ15" i="25"/>
  <c r="HQ14" i="25"/>
  <c r="AB16" i="24"/>
  <c r="AO16" i="24"/>
  <c r="AQ27" i="24" s="1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AH30" i="24" s="1"/>
  <c r="G19" i="24"/>
  <c r="U19" i="24"/>
  <c r="AE20" i="24"/>
  <c r="I20" i="24"/>
  <c r="T14" i="24"/>
  <c r="W14" i="24"/>
  <c r="I14" i="24"/>
  <c r="IJ16" i="25"/>
  <c r="FX16" i="25"/>
  <c r="DL16" i="25"/>
  <c r="AZ16" i="25"/>
  <c r="BB27" i="25" s="1"/>
  <c r="HR16" i="25"/>
  <c r="HJ17" i="25"/>
  <c r="IH17" i="25"/>
  <c r="AA17" i="25"/>
  <c r="BL17" i="25"/>
  <c r="HG17" i="25"/>
  <c r="CI17" i="25"/>
  <c r="ID17" i="25"/>
  <c r="FR17" i="25"/>
  <c r="DF17" i="25"/>
  <c r="G17" i="25"/>
  <c r="GD18" i="25"/>
  <c r="BF18" i="25"/>
  <c r="BH29" i="25" s="1"/>
  <c r="FT18" i="25"/>
  <c r="AV18" i="25"/>
  <c r="AX29" i="25" s="1"/>
  <c r="GN18" i="25"/>
  <c r="BP18" i="25"/>
  <c r="JI14" i="25"/>
  <c r="GW14" i="25"/>
  <c r="EK14" i="25"/>
  <c r="BY14" i="25"/>
  <c r="M14" i="25"/>
  <c r="GT19" i="25"/>
  <c r="BV19" i="25"/>
  <c r="IN19" i="25"/>
  <c r="DP19" i="25"/>
  <c r="KI19" i="25"/>
  <c r="FK19" i="25"/>
  <c r="AM19" i="25"/>
  <c r="AO30" i="25" s="1"/>
  <c r="GY19" i="25"/>
  <c r="CA19" i="25"/>
  <c r="JJ19" i="25"/>
  <c r="GX19" i="25"/>
  <c r="EL19" i="25"/>
  <c r="BZ19" i="25"/>
  <c r="N19" i="25"/>
  <c r="FY19" i="25"/>
  <c r="BA19" i="25"/>
  <c r="BC30" i="25" s="1"/>
  <c r="KE19" i="25"/>
  <c r="HS19" i="25"/>
  <c r="FG19" i="25"/>
  <c r="CU19" i="25"/>
  <c r="AI19" i="25"/>
  <c r="AK30" i="25" s="1"/>
  <c r="HA19" i="25"/>
  <c r="CC19" i="25"/>
  <c r="AW20" i="25"/>
  <c r="AY31" i="25" s="1"/>
  <c r="JP14" i="25"/>
  <c r="HD14" i="25"/>
  <c r="ER14" i="25"/>
  <c r="CF14" i="25"/>
  <c r="T14" i="25"/>
  <c r="IR20" i="25"/>
  <c r="GF20" i="25"/>
  <c r="DT20" i="25"/>
  <c r="HS20" i="25"/>
  <c r="FG20" i="25"/>
  <c r="JF20" i="25"/>
  <c r="GT20" i="25"/>
  <c r="EH20" i="25"/>
  <c r="IG20" i="25"/>
  <c r="FU20" i="25"/>
  <c r="DI20" i="25"/>
  <c r="KB20" i="25"/>
  <c r="HP20" i="25"/>
  <c r="FD20" i="25"/>
  <c r="CF20" i="25"/>
  <c r="CM20" i="25"/>
  <c r="AA20" i="25"/>
  <c r="AC31" i="25" s="1"/>
  <c r="BV20" i="25"/>
  <c r="J20" i="25"/>
  <c r="BD20" i="25"/>
  <c r="BF31" i="25" s="1"/>
  <c r="CP20" i="25"/>
  <c r="AD20" i="25"/>
  <c r="AF31" i="25" s="1"/>
  <c r="JS18" i="25"/>
  <c r="KE14" i="25"/>
  <c r="HS14" i="25"/>
  <c r="FG14" i="25"/>
  <c r="CU14" i="25"/>
  <c r="AI14" i="25"/>
  <c r="AK25" i="25" s="1"/>
  <c r="FK18" i="25"/>
  <c r="KI20" i="25"/>
  <c r="IH14" i="25"/>
  <c r="FV14" i="25"/>
  <c r="DJ14" i="25"/>
  <c r="AX14" i="25"/>
  <c r="AZ25" i="25" s="1"/>
  <c r="IJ15" i="25"/>
  <c r="H15" i="25"/>
  <c r="IL15" i="25"/>
  <c r="DN15" i="25"/>
  <c r="IF15" i="25"/>
  <c r="DH15" i="25"/>
  <c r="JV15" i="25"/>
  <c r="HJ15" i="25"/>
  <c r="EX15" i="25"/>
  <c r="CL15" i="25"/>
  <c r="KC15" i="25"/>
  <c r="HQ15" i="25"/>
  <c r="FE15" i="25"/>
  <c r="CS15" i="25"/>
  <c r="KA15" i="25"/>
  <c r="HO15" i="25"/>
  <c r="FC15" i="25"/>
  <c r="CQ15" i="25"/>
  <c r="JY15" i="25"/>
  <c r="HM15" i="25"/>
  <c r="FA15" i="25"/>
  <c r="CO15" i="25"/>
  <c r="AY15" i="25"/>
  <c r="BA26" i="25" s="1"/>
  <c r="BC15" i="25"/>
  <c r="BE26" i="25" s="1"/>
  <c r="BB15" i="25"/>
  <c r="BD26" i="25" s="1"/>
  <c r="BI15" i="25"/>
  <c r="BK26" i="25" s="1"/>
  <c r="KJ20" i="25"/>
  <c r="FE14" i="25"/>
  <c r="CK14" i="25"/>
  <c r="V15" i="24"/>
  <c r="AE15" i="24"/>
  <c r="AB15" i="24"/>
  <c r="AK16" i="24"/>
  <c r="AM27" i="24" s="1"/>
  <c r="T16" i="24"/>
  <c r="AG16" i="24"/>
  <c r="BN17" i="24"/>
  <c r="AW17" i="24"/>
  <c r="BK17" i="24"/>
  <c r="AL17" i="24"/>
  <c r="Q18" i="24"/>
  <c r="U18" i="24"/>
  <c r="P18" i="24"/>
  <c r="O18" i="24"/>
  <c r="M19" i="24"/>
  <c r="V20" i="24"/>
  <c r="W20" i="24"/>
  <c r="K14" i="24"/>
  <c r="AE14" i="24"/>
  <c r="Q14" i="24"/>
  <c r="Z17" i="25"/>
  <c r="Z28" i="25" s="1"/>
  <c r="JK17" i="25"/>
  <c r="AL28" i="25"/>
  <c r="BK17" i="25"/>
  <c r="BL28" i="25" s="1"/>
  <c r="IX18" i="25"/>
  <c r="DZ18" i="25"/>
  <c r="KL18" i="25"/>
  <c r="FN18" i="25"/>
  <c r="AP18" i="25"/>
  <c r="AR29" i="25" s="1"/>
  <c r="JA14" i="25"/>
  <c r="GO14" i="25"/>
  <c r="EC14" i="25"/>
  <c r="BQ14" i="25"/>
  <c r="GI19" i="25"/>
  <c r="BK19" i="25"/>
  <c r="BM30" i="25" s="1"/>
  <c r="IC19" i="25"/>
  <c r="DE19" i="25"/>
  <c r="GS19" i="25"/>
  <c r="BU19" i="25"/>
  <c r="JH14" i="25"/>
  <c r="GV14" i="25"/>
  <c r="EJ14" i="25"/>
  <c r="BX14" i="25"/>
  <c r="L14" i="25"/>
  <c r="BY20" i="25"/>
  <c r="IJ20" i="25"/>
  <c r="FX20" i="25"/>
  <c r="DL20" i="25"/>
  <c r="AV20" i="25"/>
  <c r="AX31" i="25" s="1"/>
  <c r="V20" i="25"/>
  <c r="JW14" i="25"/>
  <c r="HK14" i="25"/>
  <c r="EY14" i="25"/>
  <c r="CM14" i="25"/>
  <c r="AA14" i="25"/>
  <c r="AC25" i="25" s="1"/>
  <c r="KI18" i="25"/>
  <c r="KL14" i="25"/>
  <c r="HZ14" i="25"/>
  <c r="FN14" i="25"/>
  <c r="DB14" i="25"/>
  <c r="AP14" i="25"/>
  <c r="AR25" i="25" s="1"/>
  <c r="FX15" i="25"/>
  <c r="HP15" i="25"/>
  <c r="JU15" i="25"/>
  <c r="JS15" i="25"/>
  <c r="HG15" i="25"/>
  <c r="EU15" i="25"/>
  <c r="CI15" i="25"/>
  <c r="JQ15" i="25"/>
  <c r="ES15" i="25"/>
  <c r="AU15" i="25"/>
  <c r="AW26" i="25" s="1"/>
  <c r="CS14" i="25"/>
  <c r="Y14" i="25"/>
  <c r="M18" i="24"/>
  <c r="O29" i="24" s="1"/>
  <c r="H18" i="24"/>
  <c r="AI19" i="24"/>
  <c r="AK30" i="24" s="1"/>
  <c r="AA20" i="24"/>
  <c r="O20" i="24"/>
  <c r="AF20" i="24"/>
  <c r="Y14" i="24"/>
  <c r="KH16" i="25"/>
  <c r="JQ16" i="25"/>
  <c r="JY16" i="25"/>
  <c r="GZ16" i="25"/>
  <c r="CG16" i="25"/>
  <c r="II16" i="25"/>
  <c r="KI16" i="25"/>
  <c r="HW16" i="25"/>
  <c r="FK16" i="25"/>
  <c r="CY16" i="25"/>
  <c r="AM16" i="25"/>
  <c r="AO27" i="25" s="1"/>
  <c r="FB16" i="25"/>
  <c r="CP16" i="25"/>
  <c r="AD16" i="25"/>
  <c r="HT16" i="25"/>
  <c r="FH16" i="25"/>
  <c r="CV16" i="25"/>
  <c r="AJ16" i="25"/>
  <c r="AL27" i="25" s="1"/>
  <c r="JN16" i="25"/>
  <c r="EP16" i="25"/>
  <c r="R16" i="25"/>
  <c r="JA17" i="25"/>
  <c r="AO17" i="25"/>
  <c r="IF17" i="25"/>
  <c r="FT17" i="25"/>
  <c r="DH17" i="25"/>
  <c r="AI17" i="25"/>
  <c r="AK28" i="25" s="1"/>
  <c r="JC17" i="25"/>
  <c r="EE17" i="25"/>
  <c r="BN17" i="25"/>
  <c r="JZ17" i="25"/>
  <c r="HN17" i="25"/>
  <c r="FB17" i="25"/>
  <c r="CP17" i="25"/>
  <c r="K17" i="25"/>
  <c r="AB17" i="25"/>
  <c r="AD28" i="25" s="1"/>
  <c r="BC17" i="25"/>
  <c r="CY18" i="25"/>
  <c r="IA18" i="25"/>
  <c r="DC18" i="25"/>
  <c r="JV18" i="25"/>
  <c r="EX18" i="25"/>
  <c r="Z18" i="25"/>
  <c r="AA29" i="25" s="1"/>
  <c r="KB18" i="25"/>
  <c r="HP18" i="25"/>
  <c r="FD18" i="25"/>
  <c r="CR18" i="25"/>
  <c r="AF18" i="25"/>
  <c r="AH29" i="25" s="1"/>
  <c r="JB18" i="25"/>
  <c r="GP18" i="25"/>
  <c r="ED18" i="25"/>
  <c r="BR18" i="25"/>
  <c r="IJ18" i="25"/>
  <c r="FX18" i="25"/>
  <c r="DL18" i="25"/>
  <c r="AZ18" i="25"/>
  <c r="BB29" i="25" s="1"/>
  <c r="J17" i="25"/>
  <c r="JC20" i="25"/>
  <c r="IS14" i="25"/>
  <c r="GG14" i="25"/>
  <c r="DU14" i="25"/>
  <c r="BI14" i="25"/>
  <c r="BK25" i="25" s="1"/>
  <c r="JC19" i="25"/>
  <c r="EE19" i="25"/>
  <c r="G19" i="25"/>
  <c r="FS19" i="25"/>
  <c r="AU19" i="25"/>
  <c r="AW30" i="25" s="1"/>
  <c r="KG19" i="25"/>
  <c r="HU19" i="25"/>
  <c r="FI19" i="25"/>
  <c r="CW19" i="25"/>
  <c r="AK19" i="25"/>
  <c r="AM30" i="25" s="1"/>
  <c r="JO19" i="25"/>
  <c r="HC19" i="25"/>
  <c r="EQ19" i="25"/>
  <c r="CE19" i="25"/>
  <c r="S19" i="25"/>
  <c r="S30" i="25" s="1"/>
  <c r="GK19" i="25"/>
  <c r="BM19" i="25"/>
  <c r="BO30" i="25" s="1"/>
  <c r="IZ14" i="25"/>
  <c r="GN14" i="25"/>
  <c r="EB14" i="25"/>
  <c r="BP14" i="25"/>
  <c r="CQ20" i="25"/>
  <c r="JO20" i="25"/>
  <c r="HC20" i="25"/>
  <c r="EQ20" i="25"/>
  <c r="IP20" i="25"/>
  <c r="GD20" i="25"/>
  <c r="DR20" i="25"/>
  <c r="G20" i="25"/>
  <c r="HQ20" i="25"/>
  <c r="FE20" i="25"/>
  <c r="JL20" i="25"/>
  <c r="GZ20" i="25"/>
  <c r="EN20" i="25"/>
  <c r="AZ20" i="25"/>
  <c r="BB31" i="25" s="1"/>
  <c r="BF20" i="25"/>
  <c r="BH31" i="25" s="1"/>
  <c r="BZ20" i="25"/>
  <c r="N20" i="25"/>
  <c r="IB19" i="25"/>
  <c r="JO14" i="25"/>
  <c r="HC14" i="25"/>
  <c r="EQ14" i="25"/>
  <c r="CE14" i="25"/>
  <c r="S14" i="25"/>
  <c r="DT19" i="25"/>
  <c r="KD14" i="25"/>
  <c r="HR14" i="25"/>
  <c r="FF14" i="25"/>
  <c r="CT14" i="25"/>
  <c r="AH14" i="25"/>
  <c r="AJ25" i="25" s="1"/>
  <c r="GS14" i="25"/>
  <c r="DL15" i="25"/>
  <c r="GZ15" i="25"/>
  <c r="CB15" i="25"/>
  <c r="HL15" i="25"/>
  <c r="CN15" i="25"/>
  <c r="HA15" i="25"/>
  <c r="EO15" i="25"/>
  <c r="CC15" i="25"/>
  <c r="JK15" i="25"/>
  <c r="GY15" i="25"/>
  <c r="EM15" i="25"/>
  <c r="CA15" i="25"/>
  <c r="JI15" i="25"/>
  <c r="GW15" i="25"/>
  <c r="EK15" i="25"/>
  <c r="BY15" i="25"/>
  <c r="AM15" i="25"/>
  <c r="AO26" i="25" s="1"/>
  <c r="AL15" i="25"/>
  <c r="AN26" i="25" s="1"/>
  <c r="AS15" i="25"/>
  <c r="AU26" i="25" s="1"/>
  <c r="AG14" i="25"/>
  <c r="AI25" i="25" s="1"/>
  <c r="BM20" i="25"/>
  <c r="BO31" i="25" s="1"/>
  <c r="O15" i="24"/>
  <c r="P26" i="24" s="1"/>
  <c r="AC15" i="24"/>
  <c r="AE26" i="24" s="1"/>
  <c r="L15" i="24"/>
  <c r="G16" i="24"/>
  <c r="U16" i="24"/>
  <c r="W27" i="24" s="1"/>
  <c r="AH16" i="24"/>
  <c r="AJ27" i="24" s="1"/>
  <c r="Q16" i="24"/>
  <c r="Q27" i="24" s="1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DX16" i="25"/>
  <c r="HU16" i="25"/>
  <c r="FO16" i="25"/>
  <c r="AQ16" i="25"/>
  <c r="AS27" i="25" s="1"/>
  <c r="GM16" i="25"/>
  <c r="DI16" i="25"/>
  <c r="KA16" i="25"/>
  <c r="HO16" i="25"/>
  <c r="FC16" i="25"/>
  <c r="CQ16" i="25"/>
  <c r="AE16" i="25"/>
  <c r="ET16" i="25"/>
  <c r="V16" i="25"/>
  <c r="JF16" i="25"/>
  <c r="GT16" i="25"/>
  <c r="BV16" i="25"/>
  <c r="ES17" i="25"/>
  <c r="KN17" i="25"/>
  <c r="IB17" i="25"/>
  <c r="FP17" i="25"/>
  <c r="DD17" i="25"/>
  <c r="IY17" i="25"/>
  <c r="GM17" i="25"/>
  <c r="EA17" i="25"/>
  <c r="BK28" i="25"/>
  <c r="JU17" i="25"/>
  <c r="HI17" i="25"/>
  <c r="EW17" i="25"/>
  <c r="GI17" i="25"/>
  <c r="DW17" i="25"/>
  <c r="BD17" i="25"/>
  <c r="BF28" i="25" s="1"/>
  <c r="CH17" i="25"/>
  <c r="V28" i="25"/>
  <c r="AU17" i="25"/>
  <c r="AV28" i="25" s="1"/>
  <c r="KM20" i="25"/>
  <c r="JA18" i="25"/>
  <c r="EC18" i="25"/>
  <c r="HR18" i="25"/>
  <c r="CT18" i="25"/>
  <c r="FQ18" i="25"/>
  <c r="AS18" i="25"/>
  <c r="AU29" i="25" s="1"/>
  <c r="HK18" i="25"/>
  <c r="CM18" i="25"/>
  <c r="JF18" i="25"/>
  <c r="EH18" i="25"/>
  <c r="J18" i="25"/>
  <c r="HH18" i="25"/>
  <c r="CJ18" i="25"/>
  <c r="X18" i="25"/>
  <c r="Z29" i="25" s="1"/>
  <c r="IB18" i="25"/>
  <c r="DD18" i="25"/>
  <c r="JY17" i="25"/>
  <c r="IK14" i="25"/>
  <c r="FY14" i="25"/>
  <c r="DM14" i="25"/>
  <c r="BA14" i="25"/>
  <c r="BC25" i="25" s="1"/>
  <c r="IM19" i="25"/>
  <c r="DO19" i="25"/>
  <c r="KA19" i="25"/>
  <c r="FC19" i="25"/>
  <c r="AE19" i="25"/>
  <c r="AG30" i="25" s="1"/>
  <c r="JY19" i="25"/>
  <c r="HM19" i="25"/>
  <c r="FA19" i="25"/>
  <c r="CO19" i="25"/>
  <c r="AC19" i="25"/>
  <c r="AE30" i="25" s="1"/>
  <c r="JG19" i="25"/>
  <c r="GU19" i="25"/>
  <c r="EI19" i="25"/>
  <c r="BW19" i="25"/>
  <c r="K19" i="25"/>
  <c r="IO19" i="25"/>
  <c r="GC19" i="25"/>
  <c r="DQ19" i="25"/>
  <c r="BE19" i="25"/>
  <c r="BG30" i="25" s="1"/>
  <c r="BA17" i="25"/>
  <c r="IR14" i="25"/>
  <c r="GF14" i="25"/>
  <c r="DT14" i="25"/>
  <c r="BH14" i="25"/>
  <c r="BJ25" i="25" s="1"/>
  <c r="HT20" i="25"/>
  <c r="JG20" i="25"/>
  <c r="GU20" i="25"/>
  <c r="EI20" i="25"/>
  <c r="IH20" i="25"/>
  <c r="FV20" i="25"/>
  <c r="DJ20" i="25"/>
  <c r="HI20" i="25"/>
  <c r="EW20" i="25"/>
  <c r="JD20" i="25"/>
  <c r="GR20" i="25"/>
  <c r="EF20" i="25"/>
  <c r="AJ20" i="25"/>
  <c r="AL31" i="25" s="1"/>
  <c r="AX20" i="25"/>
  <c r="AZ31" i="25" s="1"/>
  <c r="CR20" i="25"/>
  <c r="AF20" i="25"/>
  <c r="AH31" i="25" s="1"/>
  <c r="EU20" i="25"/>
  <c r="JG14" i="25"/>
  <c r="GU14" i="25"/>
  <c r="EI14" i="25"/>
  <c r="BW14" i="25"/>
  <c r="K14" i="25"/>
  <c r="IR19" i="25"/>
  <c r="JV14" i="25"/>
  <c r="HJ14" i="25"/>
  <c r="EX14" i="25"/>
  <c r="CL14" i="25"/>
  <c r="Z14" i="25"/>
  <c r="AB25" i="25" s="1"/>
  <c r="EG14" i="25"/>
  <c r="BM14" i="25"/>
  <c r="BO25" i="25" s="1"/>
  <c r="BT15" i="25"/>
  <c r="GJ15" i="25"/>
  <c r="JE15" i="25"/>
  <c r="GS15" i="25"/>
  <c r="EG15" i="25"/>
  <c r="JC15" i="25"/>
  <c r="GQ15" i="25"/>
  <c r="EE15" i="25"/>
  <c r="BS15" i="25"/>
  <c r="JA15" i="25"/>
  <c r="GO15" i="25"/>
  <c r="EC15" i="25"/>
  <c r="BP15" i="25"/>
  <c r="AE15" i="25"/>
  <c r="AD15" i="25"/>
  <c r="AK15" i="25"/>
  <c r="AM26" i="25" s="1"/>
  <c r="AF15" i="24"/>
  <c r="AH26" i="24" s="1"/>
  <c r="G15" i="24"/>
  <c r="U15" i="24"/>
  <c r="M16" i="24"/>
  <c r="Z16" i="24"/>
  <c r="AB27" i="24" s="1"/>
  <c r="I16" i="24"/>
  <c r="BM28" i="24"/>
  <c r="AP17" i="24"/>
  <c r="Y17" i="24"/>
  <c r="AM17" i="24"/>
  <c r="AO28" i="24" s="1"/>
  <c r="N17" i="24"/>
  <c r="AJ18" i="24"/>
  <c r="AL29" i="24" s="1"/>
  <c r="AA18" i="24"/>
  <c r="Q19" i="24"/>
  <c r="R30" i="24" s="1"/>
  <c r="N19" i="24"/>
  <c r="P30" i="24" s="1"/>
  <c r="S19" i="24"/>
  <c r="AB20" i="24"/>
  <c r="K20" i="24"/>
  <c r="K31" i="24" s="1"/>
  <c r="P20" i="24"/>
  <c r="P14" i="24"/>
  <c r="AA25" i="24"/>
  <c r="KM16" i="25"/>
  <c r="GP16" i="25"/>
  <c r="BL16" i="25"/>
  <c r="BN27" i="25" s="1"/>
  <c r="FT16" i="25"/>
  <c r="KK16" i="25"/>
  <c r="GS16" i="25"/>
  <c r="BY16" i="25"/>
  <c r="JD16" i="25"/>
  <c r="EY16" i="25"/>
  <c r="AA16" i="25"/>
  <c r="AC27" i="25" s="1"/>
  <c r="CZ16" i="25"/>
  <c r="JU16" i="25"/>
  <c r="FY16" i="25"/>
  <c r="BA16" i="25"/>
  <c r="BC27" i="25" s="1"/>
  <c r="IK16" i="25"/>
  <c r="EA16" i="25"/>
  <c r="CS16" i="25"/>
  <c r="JS16" i="25"/>
  <c r="HG16" i="25"/>
  <c r="EU16" i="25"/>
  <c r="CI16" i="25"/>
  <c r="W16" i="25"/>
  <c r="Y27" i="25" s="1"/>
  <c r="EL16" i="25"/>
  <c r="BZ16" i="25"/>
  <c r="N16" i="25"/>
  <c r="HD16" i="25"/>
  <c r="ER16" i="25"/>
  <c r="CF16" i="25"/>
  <c r="T16" i="25"/>
  <c r="IX16" i="25"/>
  <c r="GL16" i="25"/>
  <c r="DZ16" i="25"/>
  <c r="BN16" i="25"/>
  <c r="CL17" i="25"/>
  <c r="DM17" i="25"/>
  <c r="DJ17" i="25"/>
  <c r="FN17" i="25"/>
  <c r="GO17" i="25"/>
  <c r="HR17" i="25"/>
  <c r="JM17" i="25"/>
  <c r="HA17" i="25"/>
  <c r="EO17" i="25"/>
  <c r="KB17" i="25"/>
  <c r="HP17" i="25"/>
  <c r="FD17" i="25"/>
  <c r="CR17" i="25"/>
  <c r="N17" i="25"/>
  <c r="P28" i="25" s="1"/>
  <c r="IM17" i="25"/>
  <c r="GA17" i="25"/>
  <c r="DO17" i="25"/>
  <c r="AS17" i="25"/>
  <c r="AU28" i="25" s="1"/>
  <c r="JJ17" i="25"/>
  <c r="GX17" i="25"/>
  <c r="EL17" i="25"/>
  <c r="BW17" i="25"/>
  <c r="BX17" i="25"/>
  <c r="L17" i="25"/>
  <c r="AM17" i="25"/>
  <c r="AM28" i="25" s="1"/>
  <c r="IK18" i="25"/>
  <c r="DM18" i="25"/>
  <c r="HB18" i="25"/>
  <c r="CD18" i="25"/>
  <c r="JY18" i="25"/>
  <c r="FA18" i="25"/>
  <c r="AC18" i="25"/>
  <c r="AE29" i="25" s="1"/>
  <c r="IP18" i="25"/>
  <c r="DR18" i="25"/>
  <c r="JL18" i="25"/>
  <c r="GZ18" i="25"/>
  <c r="EN18" i="25"/>
  <c r="CB18" i="25"/>
  <c r="P18" i="25"/>
  <c r="P29" i="25" s="1"/>
  <c r="IL18" i="25"/>
  <c r="FZ18" i="25"/>
  <c r="DN18" i="25"/>
  <c r="BB18" i="25"/>
  <c r="BD29" i="25" s="1"/>
  <c r="KF18" i="25"/>
  <c r="HT18" i="25"/>
  <c r="FH18" i="25"/>
  <c r="CV18" i="25"/>
  <c r="AJ18" i="25"/>
  <c r="AL29" i="25" s="1"/>
  <c r="IM18" i="25"/>
  <c r="IC14" i="25"/>
  <c r="FQ14" i="25"/>
  <c r="DE14" i="25"/>
  <c r="AS14" i="25"/>
  <c r="AU25" i="25" s="1"/>
  <c r="JF19" i="25"/>
  <c r="EH19" i="25"/>
  <c r="J19" i="25"/>
  <c r="GB19" i="25"/>
  <c r="BD19" i="25"/>
  <c r="BF30" i="25" s="1"/>
  <c r="JK19" i="25"/>
  <c r="EM19" i="25"/>
  <c r="O19" i="25"/>
  <c r="Q30" i="25" s="1"/>
  <c r="JQ19" i="25"/>
  <c r="HE19" i="25"/>
  <c r="ES19" i="25"/>
  <c r="CG19" i="25"/>
  <c r="U19" i="25"/>
  <c r="IY19" i="25"/>
  <c r="GM19" i="25"/>
  <c r="EA19" i="25"/>
  <c r="BO19" i="25"/>
  <c r="FU19" i="25"/>
  <c r="DI19" i="25"/>
  <c r="AW19" i="25"/>
  <c r="AY30" i="25" s="1"/>
  <c r="G18" i="25"/>
  <c r="KF20" i="25"/>
  <c r="IJ14" i="25"/>
  <c r="FX14" i="25"/>
  <c r="DL14" i="25"/>
  <c r="AZ14" i="25"/>
  <c r="BB25" i="25" s="1"/>
  <c r="BX20" i="25"/>
  <c r="HZ20" i="25"/>
  <c r="FN20" i="25"/>
  <c r="JM20" i="25"/>
  <c r="HA20" i="25"/>
  <c r="EO20" i="25"/>
  <c r="BA20" i="25"/>
  <c r="BC31" i="25" s="1"/>
  <c r="IV20" i="25"/>
  <c r="GJ20" i="25"/>
  <c r="DX20" i="25"/>
  <c r="T20" i="25"/>
  <c r="DB20" i="25"/>
  <c r="AP20" i="25"/>
  <c r="AR31" i="25" s="1"/>
  <c r="CJ20" i="25"/>
  <c r="X20" i="25"/>
  <c r="BJ20" i="25"/>
  <c r="BL31" i="25" s="1"/>
  <c r="HG20" i="25"/>
  <c r="IY14" i="25"/>
  <c r="GM14" i="25"/>
  <c r="EA14" i="25"/>
  <c r="BO14" i="25"/>
  <c r="CC20" i="25"/>
  <c r="JN14" i="25"/>
  <c r="HB14" i="25"/>
  <c r="EP14" i="25"/>
  <c r="CD14" i="25"/>
  <c r="R14" i="25"/>
  <c r="T25" i="25" s="1"/>
  <c r="BU14" i="25"/>
  <c r="FZ15" i="25"/>
  <c r="FT15" i="25"/>
  <c r="AZ15" i="25"/>
  <c r="BB26" i="25" s="1"/>
  <c r="AV15" i="25"/>
  <c r="AX26" i="25" s="1"/>
  <c r="IW15" i="25"/>
  <c r="GK15" i="25"/>
  <c r="DY15" i="25"/>
  <c r="IU15" i="25"/>
  <c r="GI15" i="25"/>
  <c r="DW15" i="25"/>
  <c r="IS15" i="25"/>
  <c r="GG15" i="25"/>
  <c r="DU15" i="25"/>
  <c r="R15" i="25"/>
  <c r="W15" i="25"/>
  <c r="V15" i="25"/>
  <c r="AC15" i="25"/>
  <c r="AD26" i="25" s="1"/>
  <c r="DQ14" i="25"/>
  <c r="DO18" i="25"/>
  <c r="JH19" i="25"/>
  <c r="X15" i="24"/>
  <c r="Z26" i="24" s="1"/>
  <c r="M15" i="24"/>
  <c r="CC14" i="25"/>
  <c r="AD16" i="24"/>
  <c r="R16" i="24"/>
  <c r="T27" i="24" s="1"/>
  <c r="Q14" i="25"/>
  <c r="BE28" i="24"/>
  <c r="AH17" i="24"/>
  <c r="AJ28" i="24" s="1"/>
  <c r="Q17" i="24"/>
  <c r="AE17" i="24"/>
  <c r="BR17" i="24"/>
  <c r="R18" i="24"/>
  <c r="S18" i="24"/>
  <c r="AE19" i="24"/>
  <c r="AB19" i="24"/>
  <c r="K19" i="24"/>
  <c r="K30" i="24" s="1"/>
  <c r="T20" i="24"/>
  <c r="AG20" i="24"/>
  <c r="AI31" i="24" s="1"/>
  <c r="H20" i="24"/>
  <c r="J31" i="24" s="1"/>
  <c r="X14" i="24"/>
  <c r="Z25" i="24" s="1"/>
  <c r="JM14" i="25"/>
  <c r="S25" i="24"/>
  <c r="IT16" i="25"/>
  <c r="EG16" i="25"/>
  <c r="FI16" i="25"/>
  <c r="AM27" i="25"/>
  <c r="HX16" i="25"/>
  <c r="DK16" i="25"/>
  <c r="KN16" i="25"/>
  <c r="GW16" i="25"/>
  <c r="JK16" i="25"/>
  <c r="GY16" i="25"/>
  <c r="EM16" i="25"/>
  <c r="CA16" i="25"/>
  <c r="O16" i="25"/>
  <c r="Q27" i="25" s="1"/>
  <c r="ED16" i="25"/>
  <c r="BR16" i="25"/>
  <c r="GV16" i="25"/>
  <c r="EJ16" i="25"/>
  <c r="BX16" i="25"/>
  <c r="L16" i="25"/>
  <c r="L27" i="25" s="1"/>
  <c r="IP16" i="25"/>
  <c r="GD16" i="25"/>
  <c r="DR16" i="25"/>
  <c r="BF16" i="25"/>
  <c r="BH27" i="25" s="1"/>
  <c r="JC14" i="25"/>
  <c r="GQ14" i="25"/>
  <c r="EE14" i="25"/>
  <c r="BS14" i="25"/>
  <c r="G14" i="25"/>
  <c r="AW17" i="25"/>
  <c r="AY28" i="25" s="1"/>
  <c r="DE17" i="25"/>
  <c r="EH17" i="25"/>
  <c r="GL17" i="25"/>
  <c r="JX17" i="25"/>
  <c r="HL17" i="25"/>
  <c r="EZ17" i="25"/>
  <c r="CN17" i="25"/>
  <c r="II17" i="25"/>
  <c r="FW17" i="25"/>
  <c r="DK17" i="25"/>
  <c r="AN17" i="25"/>
  <c r="AP28" i="25" s="1"/>
  <c r="JE17" i="25"/>
  <c r="GS17" i="25"/>
  <c r="EG17" i="25"/>
  <c r="BQ17" i="25"/>
  <c r="JT17" i="25"/>
  <c r="HH17" i="25"/>
  <c r="EV17" i="25"/>
  <c r="CJ17" i="25"/>
  <c r="IE17" i="25"/>
  <c r="FS17" i="25"/>
  <c r="DG17" i="25"/>
  <c r="AH17" i="25"/>
  <c r="JB17" i="25"/>
  <c r="GP17" i="25"/>
  <c r="ED17" i="25"/>
  <c r="BM17" i="25"/>
  <c r="BP17" i="25"/>
  <c r="AE17" i="25"/>
  <c r="JO18" i="25"/>
  <c r="EQ18" i="25"/>
  <c r="S18" i="25"/>
  <c r="O29" i="25"/>
  <c r="HZ18" i="25"/>
  <c r="DB18" i="25"/>
  <c r="JD18" i="25"/>
  <c r="GR18" i="25"/>
  <c r="EF18" i="25"/>
  <c r="BT18" i="25"/>
  <c r="H18" i="25"/>
  <c r="J29" i="25" s="1"/>
  <c r="ID18" i="25"/>
  <c r="FR18" i="25"/>
  <c r="DF18" i="25"/>
  <c r="AT18" i="25"/>
  <c r="AV29" i="25" s="1"/>
  <c r="HL18" i="25"/>
  <c r="CN18" i="25"/>
  <c r="AB18" i="25"/>
  <c r="BX19" i="25"/>
  <c r="KG14" i="25"/>
  <c r="HU14" i="25"/>
  <c r="FI14" i="25"/>
  <c r="CW14" i="25"/>
  <c r="AK14" i="25"/>
  <c r="AM25" i="25" s="1"/>
  <c r="IP19" i="25"/>
  <c r="DR19" i="25"/>
  <c r="KJ19" i="25"/>
  <c r="HG19" i="25"/>
  <c r="CI19" i="25"/>
  <c r="FV19" i="25"/>
  <c r="AX19" i="25"/>
  <c r="AZ30" i="25" s="1"/>
  <c r="HP19" i="25"/>
  <c r="CR19" i="25"/>
  <c r="IU19" i="25"/>
  <c r="DW19" i="25"/>
  <c r="KH19" i="25"/>
  <c r="HV19" i="25"/>
  <c r="FJ19" i="25"/>
  <c r="CX19" i="25"/>
  <c r="AL19" i="25"/>
  <c r="AN30" i="25" s="1"/>
  <c r="JI19" i="25"/>
  <c r="GW19" i="25"/>
  <c r="EK19" i="25"/>
  <c r="BY19" i="25"/>
  <c r="M19" i="25"/>
  <c r="N30" i="25" s="1"/>
  <c r="IQ19" i="25"/>
  <c r="GE19" i="25"/>
  <c r="DS19" i="25"/>
  <c r="BG19" i="25"/>
  <c r="BI30" i="25" s="1"/>
  <c r="KK19" i="25"/>
  <c r="HY19" i="25"/>
  <c r="FM19" i="25"/>
  <c r="DA19" i="25"/>
  <c r="AO19" i="25"/>
  <c r="AQ30" i="25" s="1"/>
  <c r="EE18" i="25"/>
  <c r="KN14" i="25"/>
  <c r="IB14" i="25"/>
  <c r="FP14" i="25"/>
  <c r="DD14" i="25"/>
  <c r="AR14" i="25"/>
  <c r="AT25" i="25" s="1"/>
  <c r="M20" i="25"/>
  <c r="HD20" i="25"/>
  <c r="ER20" i="25"/>
  <c r="IQ20" i="25"/>
  <c r="GE20" i="25"/>
  <c r="DS20" i="25"/>
  <c r="HR20" i="25"/>
  <c r="FF20" i="25"/>
  <c r="JE20" i="25"/>
  <c r="GS20" i="25"/>
  <c r="EG20" i="25"/>
  <c r="IN20" i="25"/>
  <c r="GB20" i="25"/>
  <c r="DP20" i="25"/>
  <c r="AY20" i="25"/>
  <c r="BA31" i="25" s="1"/>
  <c r="CT20" i="25"/>
  <c r="AH20" i="25"/>
  <c r="AJ31" i="25" s="1"/>
  <c r="CB20" i="25"/>
  <c r="P20" i="25"/>
  <c r="BB20" i="25"/>
  <c r="BD31" i="25" s="1"/>
  <c r="CO17" i="25"/>
  <c r="JP20" i="25"/>
  <c r="IQ14" i="25"/>
  <c r="GE14" i="25"/>
  <c r="DS14" i="25"/>
  <c r="BG14" i="25"/>
  <c r="BI25" i="25" s="1"/>
  <c r="AF16" i="25"/>
  <c r="FC20" i="25"/>
  <c r="JF14" i="25"/>
  <c r="GT14" i="25"/>
  <c r="EH14" i="25"/>
  <c r="BV14" i="25"/>
  <c r="J14" i="25"/>
  <c r="IA15" i="25"/>
  <c r="JW15" i="25"/>
  <c r="KB15" i="25"/>
  <c r="JZ15" i="25"/>
  <c r="FB15" i="25"/>
  <c r="I15" i="25"/>
  <c r="IH15" i="25"/>
  <c r="FV15" i="25"/>
  <c r="DJ15" i="25"/>
  <c r="Y15" i="25"/>
  <c r="AA26" i="25" s="1"/>
  <c r="IO15" i="25"/>
  <c r="GC15" i="25"/>
  <c r="DQ15" i="25"/>
  <c r="IM15" i="25"/>
  <c r="GA15" i="25"/>
  <c r="DO15" i="25"/>
  <c r="IK15" i="25"/>
  <c r="FY15" i="25"/>
  <c r="DM15" i="25"/>
  <c r="AG15" i="25"/>
  <c r="AI26" i="25" s="1"/>
  <c r="K15" i="25"/>
  <c r="O15" i="25"/>
  <c r="Q26" i="25" s="1"/>
  <c r="N15" i="25"/>
  <c r="U15" i="25"/>
  <c r="BE14" i="25"/>
  <c r="BG25" i="25" s="1"/>
  <c r="IS17" i="25"/>
  <c r="EJ19" i="25"/>
  <c r="JU14" i="25"/>
  <c r="P15" i="24"/>
  <c r="X16" i="24"/>
  <c r="J16" i="24"/>
  <c r="L27" i="24" s="1"/>
  <c r="BH17" i="24"/>
  <c r="Z17" i="24"/>
  <c r="AB28" i="24" s="1"/>
  <c r="BU17" i="24"/>
  <c r="I17" i="24"/>
  <c r="W17" i="24"/>
  <c r="Y28" i="24" s="1"/>
  <c r="BJ17" i="24"/>
  <c r="V18" i="24"/>
  <c r="X29" i="24" s="1"/>
  <c r="T18" i="24"/>
  <c r="W19" i="24"/>
  <c r="Y30" i="24" s="1"/>
  <c r="T19" i="24"/>
  <c r="V30" i="24" s="1"/>
  <c r="L20" i="24"/>
  <c r="Y20" i="24"/>
  <c r="AA31" i="24" s="1"/>
  <c r="CS20" i="25"/>
  <c r="EO14" i="25"/>
  <c r="AZ28" i="24"/>
  <c r="AK27" i="24"/>
  <c r="M28" i="24"/>
  <c r="L28" i="24"/>
  <c r="Y26" i="24"/>
  <c r="AA26" i="24"/>
  <c r="R26" i="24"/>
  <c r="AB31" i="24"/>
  <c r="AY28" i="24"/>
  <c r="AC27" i="24"/>
  <c r="AA27" i="24"/>
  <c r="C5" i="23"/>
  <c r="B5" i="23" s="1" a="1"/>
  <c r="B5" i="23" s="1"/>
  <c r="C5" i="8"/>
  <c r="B5" i="8" s="1" a="1"/>
  <c r="B5" i="8" s="1"/>
  <c r="BV2" i="19"/>
  <c r="BW2" i="19"/>
  <c r="BX2" i="19"/>
  <c r="BY2" i="19"/>
  <c r="BZ2" i="19"/>
  <c r="CA2" i="19"/>
  <c r="CB2" i="19"/>
  <c r="CC2" i="19"/>
  <c r="CD2" i="19"/>
  <c r="CD127" i="19" s="1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B127" i="19" s="1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T127" i="19" s="1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CL127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B127" i="3" s="1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V127" i="3" s="1"/>
  <c r="BW17" i="3"/>
  <c r="BX17" i="3"/>
  <c r="BY17" i="3"/>
  <c r="BZ17" i="3"/>
  <c r="CA17" i="3"/>
  <c r="CB17" i="3"/>
  <c r="CC17" i="3"/>
  <c r="CD17" i="3"/>
  <c r="CD127" i="3" s="1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L127" i="3" s="1"/>
  <c r="CM49" i="3"/>
  <c r="CN49" i="3"/>
  <c r="CO49" i="3"/>
  <c r="CP49" i="3"/>
  <c r="CQ49" i="3"/>
  <c r="CR49" i="3"/>
  <c r="CS49" i="3"/>
  <c r="CT49" i="3"/>
  <c r="CT127" i="3" s="1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C30" i="24" l="1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3" i="8"/>
  <c r="D4" i="8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B128" i="19" l="1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9" i="20"/>
  <c r="L39" i="20"/>
  <c r="L18" i="20"/>
  <c r="L13" i="20"/>
  <c r="L16" i="20"/>
  <c r="L9" i="20"/>
  <c r="L15" i="20"/>
  <c r="L14" i="20"/>
  <c r="L11" i="20"/>
  <c r="L7" i="20"/>
  <c r="L4" i="20"/>
  <c r="L12" i="20"/>
  <c r="L6" i="20"/>
  <c r="L37" i="20"/>
  <c r="L5" i="20"/>
  <c r="L33" i="20"/>
  <c r="L23" i="20"/>
  <c r="L29" i="20"/>
  <c r="L36" i="20"/>
  <c r="L24" i="20"/>
  <c r="L40" i="20"/>
  <c r="L34" i="20"/>
  <c r="L25" i="20"/>
  <c r="L20" i="20"/>
  <c r="L28" i="20"/>
  <c r="L43" i="20"/>
  <c r="L38" i="20"/>
  <c r="L44" i="20"/>
  <c r="L57" i="20"/>
  <c r="L32" i="20"/>
  <c r="L55" i="20"/>
  <c r="L58" i="20"/>
  <c r="L41" i="20"/>
  <c r="L31" i="20"/>
  <c r="L61" i="20"/>
  <c r="L56" i="20"/>
  <c r="L48" i="20"/>
  <c r="L45" i="20"/>
  <c r="L46" i="20"/>
  <c r="L50" i="20"/>
  <c r="L22" i="20"/>
  <c r="L21" i="20"/>
  <c r="L42" i="20"/>
  <c r="L53" i="20"/>
  <c r="L52" i="20"/>
  <c r="L27" i="20"/>
  <c r="L62" i="20"/>
  <c r="L47" i="20"/>
  <c r="L54" i="20"/>
  <c r="L51" i="20"/>
  <c r="L59" i="20"/>
  <c r="L10" i="20"/>
  <c r="L35" i="20"/>
  <c r="L49" i="20"/>
  <c r="L63" i="20"/>
  <c r="L8" i="20"/>
  <c r="L60" i="20"/>
  <c r="L64" i="20"/>
  <c r="L65" i="20"/>
  <c r="L66" i="20"/>
  <c r="L30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N101" i="14"/>
  <c r="O101" i="14" s="1"/>
  <c r="N102" i="14"/>
  <c r="N103" i="14"/>
  <c r="O103" i="14" s="1"/>
  <c r="N104" i="14"/>
  <c r="N105" i="14"/>
  <c r="O105" i="14" s="1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A4" i="23" l="1"/>
  <c r="F4" i="23" s="1"/>
  <c r="H17" i="20"/>
  <c r="H59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56" i="20"/>
  <c r="H49" i="20"/>
  <c r="H26" i="20"/>
  <c r="D2" i="23"/>
  <c r="E3" i="23" l="1"/>
  <c r="F3" i="23"/>
  <c r="E4" i="23"/>
  <c r="G4" i="23" s="1"/>
  <c r="F2" i="23"/>
  <c r="E2" i="23"/>
  <c r="C32" i="13"/>
  <c r="G3" i="23" l="1"/>
  <c r="G2" i="23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3" i="20"/>
  <c r="H5" i="13" l="1"/>
  <c r="C24" i="13"/>
  <c r="C23" i="13"/>
  <c r="C16" i="13"/>
  <c r="C19" i="13"/>
  <c r="G5" i="13"/>
  <c r="B35" i="13"/>
  <c r="M34" i="20"/>
  <c r="M62" i="20"/>
  <c r="M27" i="20"/>
  <c r="M10" i="20"/>
  <c r="M39" i="20"/>
  <c r="M44" i="20"/>
  <c r="M29" i="20"/>
  <c r="M37" i="20"/>
  <c r="M12" i="20"/>
  <c r="M48" i="20"/>
  <c r="M36" i="20"/>
  <c r="M40" i="20"/>
  <c r="M23" i="20"/>
  <c r="M54" i="20"/>
  <c r="M15" i="20"/>
  <c r="M59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43" i="14" l="1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30" i="20" s="1"/>
  <c r="G63" i="14"/>
  <c r="G55" i="14"/>
  <c r="F36" i="20" s="1"/>
  <c r="G47" i="14"/>
  <c r="F29" i="20" s="1"/>
  <c r="G39" i="14"/>
  <c r="F37" i="20" s="1"/>
  <c r="G31" i="14"/>
  <c r="F52" i="20" s="1"/>
  <c r="G23" i="14"/>
  <c r="F31" i="20" s="1"/>
  <c r="G15" i="14"/>
  <c r="F11" i="20" s="1"/>
  <c r="G7" i="14"/>
  <c r="F7" i="20" s="1"/>
  <c r="G120" i="14"/>
  <c r="G112" i="14"/>
  <c r="G104" i="14"/>
  <c r="G96" i="14"/>
  <c r="G88" i="14"/>
  <c r="G80" i="14"/>
  <c r="G72" i="14"/>
  <c r="F56" i="20" s="1"/>
  <c r="G64" i="14"/>
  <c r="G56" i="14"/>
  <c r="G48" i="14"/>
  <c r="F33" i="20" s="1"/>
  <c r="G40" i="14"/>
  <c r="F50" i="20" s="1"/>
  <c r="G32" i="14"/>
  <c r="G24" i="14"/>
  <c r="F15" i="20" s="1"/>
  <c r="G16" i="14"/>
  <c r="F35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61" i="20" s="1"/>
  <c r="G41" i="14"/>
  <c r="F59" i="20" s="1"/>
  <c r="G33" i="14"/>
  <c r="F18" i="20" s="1"/>
  <c r="G25" i="14"/>
  <c r="F42" i="20" s="1"/>
  <c r="G17" i="14"/>
  <c r="F63" i="20" s="1"/>
  <c r="G9" i="14"/>
  <c r="F4" i="20" s="1"/>
  <c r="G122" i="14"/>
  <c r="G114" i="14"/>
  <c r="G106" i="14"/>
  <c r="G98" i="14"/>
  <c r="G90" i="14"/>
  <c r="G82" i="14"/>
  <c r="G74" i="14"/>
  <c r="G66" i="14"/>
  <c r="F44" i="20" s="1"/>
  <c r="G58" i="14"/>
  <c r="F58" i="20" s="1"/>
  <c r="G50" i="14"/>
  <c r="G42" i="14"/>
  <c r="F62" i="20" s="1"/>
  <c r="G34" i="14"/>
  <c r="F53" i="20" s="1"/>
  <c r="G26" i="14"/>
  <c r="F54" i="20" s="1"/>
  <c r="G18" i="14"/>
  <c r="F13" i="20" s="1"/>
  <c r="G10" i="14"/>
  <c r="F12" i="20" s="1"/>
  <c r="G123" i="14"/>
  <c r="G115" i="14"/>
  <c r="G107" i="14"/>
  <c r="G99" i="14"/>
  <c r="G91" i="14"/>
  <c r="G83" i="14"/>
  <c r="G75" i="14"/>
  <c r="F60" i="20" s="1"/>
  <c r="G67" i="14"/>
  <c r="F57" i="20" s="1"/>
  <c r="G59" i="14"/>
  <c r="G51" i="14"/>
  <c r="F25" i="20" s="1"/>
  <c r="G43" i="14"/>
  <c r="F51" i="20" s="1"/>
  <c r="G35" i="14"/>
  <c r="F24" i="20" s="1"/>
  <c r="G27" i="14"/>
  <c r="F20" i="20" s="1"/>
  <c r="G19" i="14"/>
  <c r="F16" i="20" s="1"/>
  <c r="G11" i="14"/>
  <c r="F2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8" i="20" s="1"/>
  <c r="G44" i="14"/>
  <c r="F55" i="20" s="1"/>
  <c r="G36" i="14"/>
  <c r="F32" i="20" s="1"/>
  <c r="G28" i="14"/>
  <c r="F41" i="20" s="1"/>
  <c r="G20" i="14"/>
  <c r="F49" i="20" s="1"/>
  <c r="G12" i="14"/>
  <c r="F21" i="20" s="1"/>
  <c r="G4" i="14"/>
  <c r="F10" i="20" s="1"/>
  <c r="G125" i="14"/>
  <c r="G117" i="14"/>
  <c r="G109" i="14"/>
  <c r="G101" i="14"/>
  <c r="G93" i="14"/>
  <c r="G85" i="14"/>
  <c r="G77" i="14"/>
  <c r="G69" i="14"/>
  <c r="F65" i="20" s="1"/>
  <c r="G61" i="14"/>
  <c r="F43" i="20" s="1"/>
  <c r="G53" i="14"/>
  <c r="G45" i="14"/>
  <c r="F40" i="20" s="1"/>
  <c r="G37" i="14"/>
  <c r="F38" i="20" s="1"/>
  <c r="G29" i="14"/>
  <c r="F19" i="20" s="1"/>
  <c r="G21" i="14"/>
  <c r="F23" i="20" s="1"/>
  <c r="G13" i="14"/>
  <c r="F27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47" i="20" s="1"/>
  <c r="G30" i="14"/>
  <c r="G22" i="14"/>
  <c r="F48" i="20" s="1"/>
  <c r="G14" i="14"/>
  <c r="F14" i="20" s="1"/>
  <c r="G6" i="14"/>
  <c r="F6" i="20" s="1"/>
  <c r="G2" i="14"/>
  <c r="F8" i="20" s="1"/>
  <c r="G3" i="14"/>
  <c r="F5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6" i="20"/>
  <c r="F45" i="20"/>
  <c r="F9" i="20"/>
  <c r="C8" i="13"/>
  <c r="A4" i="8"/>
  <c r="F26" i="20" l="1"/>
  <c r="L26" i="20"/>
  <c r="F17" i="20"/>
  <c r="L17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26" i="20"/>
  <c r="G17" i="20"/>
  <c r="I4" i="13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4" i="20"/>
  <c r="M66" i="14"/>
  <c r="D40" i="20"/>
  <c r="M45" i="14"/>
  <c r="D60" i="20"/>
  <c r="M75" i="14"/>
  <c r="D16" i="20"/>
  <c r="M67" i="14"/>
  <c r="D10" i="20"/>
  <c r="M41" i="14"/>
  <c r="D30" i="20"/>
  <c r="M71" i="14"/>
  <c r="D50" i="20"/>
  <c r="M52" i="14"/>
  <c r="C15" i="13" s="1"/>
  <c r="C36" i="15" s="1"/>
  <c r="D36" i="20"/>
  <c r="M55" i="14"/>
  <c r="D15" i="20"/>
  <c r="M47" i="14"/>
  <c r="D45" i="20"/>
  <c r="M49" i="14"/>
  <c r="D41" i="20"/>
  <c r="M72" i="14"/>
  <c r="D48" i="20"/>
  <c r="M48" i="14"/>
  <c r="D13" i="20"/>
  <c r="M39" i="14"/>
  <c r="D23" i="20"/>
  <c r="M46" i="14"/>
  <c r="D59" i="20"/>
  <c r="M26" i="14"/>
  <c r="D29" i="20"/>
  <c r="M34" i="14"/>
  <c r="D37" i="20"/>
  <c r="M37" i="14"/>
  <c r="D20" i="20"/>
  <c r="M58" i="14"/>
  <c r="D39" i="20"/>
  <c r="M61" i="14"/>
  <c r="D42" i="20"/>
  <c r="M38" i="14"/>
  <c r="D44" i="20"/>
  <c r="M51" i="14"/>
  <c r="D62" i="20"/>
  <c r="M42" i="14"/>
  <c r="D27" i="20"/>
  <c r="M44" i="14"/>
  <c r="D12" i="20"/>
  <c r="M40" i="14"/>
  <c r="D54" i="20"/>
  <c r="D58" i="20"/>
  <c r="L1" i="8"/>
  <c r="L4" i="13"/>
  <c r="A10" i="8" l="1"/>
  <c r="C9" i="13"/>
  <c r="E44" i="20"/>
  <c r="G3" i="13"/>
  <c r="G25" i="13" s="1"/>
  <c r="K13" i="13"/>
  <c r="L5" i="13"/>
  <c r="L13" i="13" s="1"/>
  <c r="E12" i="20"/>
  <c r="E42" i="20"/>
  <c r="E29" i="20"/>
  <c r="E54" i="20"/>
  <c r="E37" i="20"/>
  <c r="E15" i="20"/>
  <c r="E13" i="20"/>
  <c r="E10" i="20"/>
  <c r="E34" i="20"/>
  <c r="E16" i="20"/>
  <c r="E36" i="20"/>
  <c r="E48" i="20"/>
  <c r="E39" i="20"/>
  <c r="E59" i="20"/>
  <c r="E41" i="20"/>
  <c r="E50" i="20"/>
  <c r="E60" i="20"/>
  <c r="E27" i="20"/>
  <c r="E58" i="20"/>
  <c r="E62" i="20"/>
  <c r="E20" i="20"/>
  <c r="E23" i="20"/>
  <c r="E45" i="20"/>
  <c r="E30" i="20"/>
  <c r="E40" i="20"/>
  <c r="M1" i="8"/>
  <c r="M4" i="13"/>
  <c r="X6" i="13" l="1"/>
  <c r="AL6" i="13"/>
  <c r="A11" i="8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17" i="8" l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18" i="8" l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F19" i="8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V7" i="13"/>
  <c r="U14" i="13"/>
  <c r="U16" i="13" s="1"/>
  <c r="U17" i="13"/>
  <c r="V13" i="13"/>
  <c r="V15" i="13"/>
  <c r="W5" i="13"/>
  <c r="W6" i="13"/>
  <c r="X1" i="8"/>
  <c r="X4" i="13"/>
  <c r="A22" i="8" l="1"/>
  <c r="E19" i="8"/>
  <c r="G19" i="8" s="1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F23" i="8"/>
  <c r="F18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F26" i="8"/>
  <c r="F24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26" i="8" l="1"/>
  <c r="G26" i="8" s="1"/>
  <c r="A28" i="8"/>
  <c r="E27" i="8"/>
  <c r="F27" i="8"/>
  <c r="AC7" i="13"/>
  <c r="AB17" i="13"/>
  <c r="AA16" i="13"/>
  <c r="AB8" i="13"/>
  <c r="AC15" i="13"/>
  <c r="AD5" i="13"/>
  <c r="AD13" i="13" s="1"/>
  <c r="AD6" i="13"/>
  <c r="AE1" i="8"/>
  <c r="AE4" i="13"/>
  <c r="G27" i="8" l="1"/>
  <c r="A29" i="8"/>
  <c r="E28" i="8"/>
  <c r="F28" i="8"/>
  <c r="F22" i="8"/>
  <c r="AD7" i="13"/>
  <c r="AC17" i="13"/>
  <c r="AB14" i="13"/>
  <c r="AC8" i="13"/>
  <c r="AD15" i="13"/>
  <c r="AE5" i="13"/>
  <c r="AE13" i="13" s="1"/>
  <c r="AE6" i="13"/>
  <c r="AF1" i="8"/>
  <c r="AF4" i="13"/>
  <c r="G28" i="8" l="1"/>
  <c r="A30" i="8"/>
  <c r="E29" i="8"/>
  <c r="F29" i="8"/>
  <c r="AE7" i="13"/>
  <c r="AD17" i="13"/>
  <c r="AB16" i="13"/>
  <c r="AC14" i="13"/>
  <c r="AD8" i="13"/>
  <c r="AE15" i="13"/>
  <c r="AF5" i="13"/>
  <c r="AF6" i="13"/>
  <c r="AG1" i="8"/>
  <c r="AG4" i="13"/>
  <c r="G29" i="8" l="1"/>
  <c r="A31" i="8"/>
  <c r="F30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33" i="8" l="1"/>
  <c r="E32" i="8"/>
  <c r="F32" i="8"/>
  <c r="AH7" i="13"/>
  <c r="AH8" i="13" s="1"/>
  <c r="AG17" i="13"/>
  <c r="AF16" i="13"/>
  <c r="AH15" i="13"/>
  <c r="AI5" i="13"/>
  <c r="AI13" i="13" s="1"/>
  <c r="AI6" i="13"/>
  <c r="AJ1" i="8"/>
  <c r="AJ4" i="13"/>
  <c r="G32" i="8" l="1"/>
  <c r="E31" i="8"/>
  <c r="G31" i="8" s="1"/>
  <c r="A34" i="8"/>
  <c r="E33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E30" i="8" s="1"/>
  <c r="G30" i="8" s="1"/>
  <c r="AK4" i="13"/>
  <c r="G33" i="8" l="1"/>
  <c r="A35" i="8"/>
  <c r="E34" i="8"/>
  <c r="F34" i="8"/>
  <c r="AJ7" i="13"/>
  <c r="AG16" i="13"/>
  <c r="AH16" i="13"/>
  <c r="AJ15" i="13"/>
  <c r="AJ17" i="13" s="1"/>
  <c r="AK5" i="13"/>
  <c r="AK13" i="13" s="1"/>
  <c r="AK6" i="13"/>
  <c r="AL1" i="8"/>
  <c r="AL4" i="13"/>
  <c r="G34" i="8" l="1"/>
  <c r="A36" i="8"/>
  <c r="E35" i="8"/>
  <c r="F35" i="8"/>
  <c r="AK7" i="13"/>
  <c r="AK8" i="13" s="1"/>
  <c r="AI14" i="13"/>
  <c r="AJ8" i="13"/>
  <c r="AK15" i="13"/>
  <c r="AL5" i="13"/>
  <c r="AL7" i="13" s="1"/>
  <c r="AM1" i="8"/>
  <c r="AM4" i="13"/>
  <c r="AK14" i="13" l="1"/>
  <c r="G35" i="8"/>
  <c r="A37" i="8"/>
  <c r="E36" i="8"/>
  <c r="F36" i="8"/>
  <c r="AL8" i="13"/>
  <c r="AK17" i="13"/>
  <c r="AI16" i="13"/>
  <c r="G19" i="20"/>
  <c r="AJ14" i="13"/>
  <c r="AL13" i="13"/>
  <c r="AL15" i="13"/>
  <c r="AL17" i="13" s="1"/>
  <c r="AM5" i="13"/>
  <c r="AM13" i="13" s="1"/>
  <c r="AM6" i="13"/>
  <c r="AN1" i="8"/>
  <c r="AN4" i="13"/>
  <c r="G36" i="8" l="1"/>
  <c r="A38" i="8"/>
  <c r="E37" i="8"/>
  <c r="F37" i="8"/>
  <c r="AJ16" i="13"/>
  <c r="AK16" i="13"/>
  <c r="AM7" i="13"/>
  <c r="AM8" i="13" s="1"/>
  <c r="AM15" i="13"/>
  <c r="AN5" i="13"/>
  <c r="AN6" i="13"/>
  <c r="AO1" i="8"/>
  <c r="AO4" i="13"/>
  <c r="G37" i="8" l="1"/>
  <c r="A39" i="8"/>
  <c r="E38" i="8"/>
  <c r="F38" i="8"/>
  <c r="AM17" i="13"/>
  <c r="G24" i="20"/>
  <c r="AM14" i="13"/>
  <c r="AL14" i="13"/>
  <c r="AN7" i="13"/>
  <c r="AN8" i="13" s="1"/>
  <c r="AN13" i="13"/>
  <c r="AN15" i="13"/>
  <c r="AO5" i="13"/>
  <c r="AO13" i="13" s="1"/>
  <c r="AO6" i="13"/>
  <c r="AP1" i="8"/>
  <c r="AP4" i="13"/>
  <c r="G38" i="8" l="1"/>
  <c r="A40" i="8"/>
  <c r="E39" i="8"/>
  <c r="G39" i="8" s="1"/>
  <c r="F39" i="8"/>
  <c r="AL16" i="13"/>
  <c r="AM16" i="13"/>
  <c r="AN17" i="13"/>
  <c r="AN14" i="13"/>
  <c r="AO7" i="13"/>
  <c r="AO15" i="13"/>
  <c r="AP5" i="13"/>
  <c r="AP6" i="13"/>
  <c r="AQ1" i="8"/>
  <c r="AQ4" i="13"/>
  <c r="A41" i="8" l="1"/>
  <c r="E40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G40" i="8" l="1"/>
  <c r="A42" i="8"/>
  <c r="E41" i="8"/>
  <c r="F41" i="8"/>
  <c r="AP17" i="13"/>
  <c r="AP14" i="13"/>
  <c r="AO14" i="13"/>
  <c r="AQ7" i="13"/>
  <c r="AQ8" i="13" s="1"/>
  <c r="AQ15" i="13"/>
  <c r="AR6" i="13"/>
  <c r="AS1" i="8"/>
  <c r="AS4" i="13"/>
  <c r="G41" i="8" l="1"/>
  <c r="A43" i="8"/>
  <c r="E42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G42" i="8" l="1"/>
  <c r="A44" i="8"/>
  <c r="E43" i="8"/>
  <c r="F43" i="8"/>
  <c r="AQ16" i="13"/>
  <c r="AR14" i="13"/>
  <c r="AS7" i="13"/>
  <c r="AS8" i="13" s="1"/>
  <c r="AS15" i="13"/>
  <c r="AS17" i="13" s="1"/>
  <c r="AT5" i="13"/>
  <c r="AT6" i="13"/>
  <c r="AU1" i="8"/>
  <c r="AU4" i="13"/>
  <c r="G43" i="8" l="1"/>
  <c r="A45" i="8"/>
  <c r="F44" i="8"/>
  <c r="AR16" i="13"/>
  <c r="AS14" i="13"/>
  <c r="AS16" i="13" s="1"/>
  <c r="AT7" i="13"/>
  <c r="AT13" i="13"/>
  <c r="AT15" i="13"/>
  <c r="AU5" i="13"/>
  <c r="AU6" i="13"/>
  <c r="AV1" i="8"/>
  <c r="AV4" i="13"/>
  <c r="A46" i="8" l="1"/>
  <c r="E45" i="8"/>
  <c r="G45" i="8" s="1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A47" i="8" l="1"/>
  <c r="E46" i="8"/>
  <c r="F46" i="8"/>
  <c r="AU14" i="13"/>
  <c r="AT14" i="13"/>
  <c r="AV7" i="13"/>
  <c r="AV8" i="13" s="1"/>
  <c r="AV15" i="13"/>
  <c r="AW5" i="13"/>
  <c r="AW6" i="13"/>
  <c r="AX1" i="8"/>
  <c r="G32" i="20"/>
  <c r="AX4" i="13"/>
  <c r="G46" i="8" l="1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E44" i="8" s="1"/>
  <c r="G44" i="8" s="1"/>
  <c r="AY4" i="13"/>
  <c r="G47" i="8" l="1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F49" i="8"/>
  <c r="G38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18" i="20"/>
  <c r="BA4" i="13"/>
  <c r="G49" i="8" l="1"/>
  <c r="A51" i="8"/>
  <c r="E50" i="8"/>
  <c r="F50" i="8"/>
  <c r="AY14" i="13"/>
  <c r="AZ7" i="13"/>
  <c r="AZ8" i="13" s="1"/>
  <c r="AZ15" i="13"/>
  <c r="AZ17" i="13" s="1"/>
  <c r="BA5" i="13"/>
  <c r="BA6" i="13"/>
  <c r="BB1" i="8"/>
  <c r="BB4" i="13"/>
  <c r="G50" i="8" l="1"/>
  <c r="A52" i="8"/>
  <c r="E51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G51" i="8" l="1"/>
  <c r="A53" i="8"/>
  <c r="E52" i="8"/>
  <c r="F52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G52" i="8" l="1"/>
  <c r="A54" i="8"/>
  <c r="E53" i="8"/>
  <c r="F53" i="8"/>
  <c r="BA16" i="13"/>
  <c r="BB17" i="13"/>
  <c r="BE1" i="8"/>
  <c r="BB14" i="13"/>
  <c r="BB16" i="13" s="1"/>
  <c r="G63" i="20"/>
  <c r="BC7" i="13"/>
  <c r="BC8" i="13" s="1"/>
  <c r="BC15" i="13"/>
  <c r="BD5" i="13"/>
  <c r="BD6" i="13"/>
  <c r="C29" i="13"/>
  <c r="BE4" i="13"/>
  <c r="G53" i="8" l="1"/>
  <c r="A55" i="8"/>
  <c r="E54" i="8"/>
  <c r="F54" i="8"/>
  <c r="BC17" i="13"/>
  <c r="BF1" i="8"/>
  <c r="G28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29" i="20"/>
  <c r="J29" i="20" s="1"/>
  <c r="C16" i="15"/>
  <c r="C34" i="15"/>
  <c r="I3" i="13"/>
  <c r="C10" i="15"/>
  <c r="BG4" i="13"/>
  <c r="G55" i="8" l="1"/>
  <c r="A57" i="8"/>
  <c r="E56" i="8"/>
  <c r="F56" i="8"/>
  <c r="BE17" i="13"/>
  <c r="BH1" i="8"/>
  <c r="E2" i="8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8" l="1"/>
  <c r="A59" i="8"/>
  <c r="E58" i="8"/>
  <c r="F58" i="8"/>
  <c r="BG17" i="13"/>
  <c r="BF16" i="13"/>
  <c r="BJ1" i="8"/>
  <c r="G36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G46" i="20" s="1"/>
  <c r="A60" i="8"/>
  <c r="E59" i="8"/>
  <c r="F59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G59" i="8" l="1"/>
  <c r="A61" i="8"/>
  <c r="E60" i="8"/>
  <c r="F60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2" i="20"/>
  <c r="J42" i="20" s="1"/>
  <c r="O3" i="13"/>
  <c r="BM4" i="13"/>
  <c r="G61" i="8" l="1"/>
  <c r="E3" i="8"/>
  <c r="E4" i="8"/>
  <c r="F4" i="8"/>
  <c r="F3" i="8"/>
  <c r="E5" i="8"/>
  <c r="F5" i="8"/>
  <c r="F6" i="8"/>
  <c r="F7" i="8"/>
  <c r="F8" i="8"/>
  <c r="E6" i="8"/>
  <c r="E7" i="8"/>
  <c r="G7" i="8" s="1"/>
  <c r="E8" i="8"/>
  <c r="G8" i="8" s="1"/>
  <c r="F9" i="8"/>
  <c r="E10" i="8"/>
  <c r="F10" i="8"/>
  <c r="E9" i="8"/>
  <c r="G9" i="8" s="1"/>
  <c r="F11" i="8"/>
  <c r="E11" i="8"/>
  <c r="F12" i="8"/>
  <c r="F13" i="8"/>
  <c r="E12" i="8"/>
  <c r="E13" i="8"/>
  <c r="F15" i="8"/>
  <c r="F16" i="8"/>
  <c r="F14" i="8"/>
  <c r="E14" i="8"/>
  <c r="E16" i="8"/>
  <c r="G16" i="8" s="1"/>
  <c r="E17" i="8"/>
  <c r="G17" i="8" s="1"/>
  <c r="F17" i="8"/>
  <c r="E15" i="8"/>
  <c r="E18" i="8"/>
  <c r="G18" i="8" s="1"/>
  <c r="F20" i="8"/>
  <c r="E21" i="8"/>
  <c r="E20" i="8"/>
  <c r="E22" i="8"/>
  <c r="G22" i="8" s="1"/>
  <c r="F21" i="8"/>
  <c r="E23" i="8"/>
  <c r="G23" i="8" s="1"/>
  <c r="E24" i="8"/>
  <c r="G24" i="8" s="1"/>
  <c r="F25" i="8"/>
  <c r="E25" i="8"/>
  <c r="A63" i="8"/>
  <c r="E62" i="8"/>
  <c r="F62" i="8"/>
  <c r="BK17" i="13"/>
  <c r="BJ14" i="13"/>
  <c r="G22" i="20"/>
  <c r="G35" i="20"/>
  <c r="G23" i="20"/>
  <c r="J23" i="20" s="1"/>
  <c r="G37" i="20"/>
  <c r="J37" i="20" s="1"/>
  <c r="G40" i="20"/>
  <c r="J40" i="20" s="1"/>
  <c r="G33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20" i="8" l="1"/>
  <c r="G14" i="8"/>
  <c r="G11" i="8"/>
  <c r="G15" i="8"/>
  <c r="G6" i="8"/>
  <c r="G25" i="8"/>
  <c r="G13" i="8"/>
  <c r="G10" i="8"/>
  <c r="G9" i="20" s="1"/>
  <c r="G12" i="8"/>
  <c r="G5" i="8"/>
  <c r="G4" i="8"/>
  <c r="G62" i="8"/>
  <c r="A64" i="8"/>
  <c r="E63" i="8"/>
  <c r="G63" i="8" s="1"/>
  <c r="G48" i="20" s="1"/>
  <c r="J48" i="20" s="1"/>
  <c r="F63" i="8"/>
  <c r="G21" i="8"/>
  <c r="G13" i="20" s="1"/>
  <c r="J13" i="20" s="1"/>
  <c r="G3" i="8"/>
  <c r="G14" i="20"/>
  <c r="G6" i="20"/>
  <c r="G12" i="20"/>
  <c r="J12" i="20" s="1"/>
  <c r="G7" i="20"/>
  <c r="G8" i="20"/>
  <c r="G11" i="20"/>
  <c r="BK16" i="13"/>
  <c r="BJ16" i="13"/>
  <c r="BL17" i="13"/>
  <c r="G27" i="20"/>
  <c r="J27" i="20" s="1"/>
  <c r="G2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36" i="20"/>
  <c r="Q3" i="13"/>
  <c r="BO4" i="13"/>
  <c r="A65" i="8" l="1"/>
  <c r="E64" i="8"/>
  <c r="F64" i="8"/>
  <c r="C12" i="13"/>
  <c r="C14" i="13" s="1"/>
  <c r="C20" i="15" s="1"/>
  <c r="BL14" i="13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25" i="20"/>
  <c r="G43" i="20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G49" i="20" s="1"/>
  <c r="A67" i="8"/>
  <c r="E66" i="8"/>
  <c r="G66" i="8" s="1"/>
  <c r="F66" i="8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45" i="20"/>
  <c r="J45" i="20" s="1"/>
  <c r="T3" i="13"/>
  <c r="BR4" i="13"/>
  <c r="A68" i="8" l="1"/>
  <c r="E67" i="8"/>
  <c r="F67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A69" i="8"/>
  <c r="E68" i="8"/>
  <c r="F68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10" i="20"/>
  <c r="J10" i="20" s="1"/>
  <c r="G20" i="20"/>
  <c r="J20" i="20" s="1"/>
  <c r="V3" i="13"/>
  <c r="BT4" i="13"/>
  <c r="G68" i="8" l="1"/>
  <c r="A70" i="8"/>
  <c r="E69" i="8"/>
  <c r="F69" i="8"/>
  <c r="G50" i="20"/>
  <c r="J50" i="20" s="1"/>
  <c r="BR17" i="13"/>
  <c r="BS15" i="13"/>
  <c r="G44" i="20"/>
  <c r="J44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A71" i="8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31" i="20"/>
  <c r="G15" i="20"/>
  <c r="J15" i="20" s="1"/>
  <c r="X3" i="13"/>
  <c r="BV4" i="13"/>
  <c r="G70" i="8" l="1"/>
  <c r="A72" i="8"/>
  <c r="E71" i="8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5" i="20"/>
  <c r="Y3" i="13"/>
  <c r="BW4" i="13"/>
  <c r="G71" i="8" l="1"/>
  <c r="G53" i="20" s="1"/>
  <c r="A73" i="8"/>
  <c r="E72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52" i="20"/>
  <c r="Z3" i="13"/>
  <c r="BX4" i="13"/>
  <c r="G72" i="8" l="1"/>
  <c r="A74" i="8"/>
  <c r="E73" i="8"/>
  <c r="F73" i="8"/>
  <c r="BW17" i="13"/>
  <c r="BV8" i="13"/>
  <c r="BU12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51" i="20"/>
  <c r="G47" i="20"/>
  <c r="AA3" i="13"/>
  <c r="BY4" i="13"/>
  <c r="G73" i="8" l="1"/>
  <c r="A75" i="8"/>
  <c r="E74" i="8"/>
  <c r="F74" i="8"/>
  <c r="BX17" i="13"/>
  <c r="BW8" i="13"/>
  <c r="BV10" i="13"/>
  <c r="BV12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A76" i="8"/>
  <c r="E75" i="8"/>
  <c r="F75" i="8"/>
  <c r="BY17" i="13"/>
  <c r="BX14" i="13"/>
  <c r="BW11" i="13"/>
  <c r="BX11" i="13" s="1"/>
  <c r="BW12" i="13"/>
  <c r="BX12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G54" i="20" s="1"/>
  <c r="J54" i="20" s="1"/>
  <c r="A77" i="8"/>
  <c r="E76" i="8"/>
  <c r="F76" i="8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G4" i="20"/>
  <c r="AD3" i="13"/>
  <c r="CB4" i="13"/>
  <c r="G76" i="8" l="1"/>
  <c r="A78" i="8"/>
  <c r="E77" i="8"/>
  <c r="F77" i="8"/>
  <c r="CA17" i="13"/>
  <c r="BZ8" i="13"/>
  <c r="BY12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CD17" i="13" l="1"/>
  <c r="CC17" i="13"/>
  <c r="CB17" i="13"/>
  <c r="G77" i="8"/>
  <c r="A79" i="8"/>
  <c r="E78" i="8"/>
  <c r="F78" i="8"/>
  <c r="CA8" i="13"/>
  <c r="CA14" i="13" s="1"/>
  <c r="BZ11" i="13"/>
  <c r="BZ12" i="13"/>
  <c r="BZ14" i="13"/>
  <c r="BZ10" i="13"/>
  <c r="BY16" i="13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CB8" i="13" l="1"/>
  <c r="CC14" i="13" s="1"/>
  <c r="CE16" i="13" s="1"/>
  <c r="CC8" i="13"/>
  <c r="CD14" i="13" s="1"/>
  <c r="CF16" i="13" s="1"/>
  <c r="CA11" i="13"/>
  <c r="G78" i="8"/>
  <c r="CA12" i="13"/>
  <c r="A80" i="8"/>
  <c r="E79" i="8"/>
  <c r="F79" i="8"/>
  <c r="CJ8" i="13"/>
  <c r="CK14" i="13" s="1"/>
  <c r="CM16" i="13" s="1"/>
  <c r="CH8" i="13"/>
  <c r="CI14" i="13" s="1"/>
  <c r="CK16" i="13" s="1"/>
  <c r="CF8" i="13"/>
  <c r="CG14" i="13" s="1"/>
  <c r="CI16" i="13" s="1"/>
  <c r="CI8" i="13"/>
  <c r="CJ14" i="13" s="1"/>
  <c r="CL16" i="13" s="1"/>
  <c r="CE8" i="13"/>
  <c r="CF14" i="13" s="1"/>
  <c r="CH16" i="13" s="1"/>
  <c r="CD8" i="13"/>
  <c r="CE14" i="13" s="1"/>
  <c r="CG16" i="13" s="1"/>
  <c r="CA10" i="13"/>
  <c r="CG8" i="13"/>
  <c r="CH14" i="13" s="1"/>
  <c r="CJ16" i="13" s="1"/>
  <c r="CK8" i="13"/>
  <c r="CL14" i="13" s="1"/>
  <c r="CN16" i="13" s="1"/>
  <c r="BZ16" i="13"/>
  <c r="CA16" i="13"/>
  <c r="CM14" i="13"/>
  <c r="CO16" i="13" s="1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CB10" i="13" l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B14" i="13"/>
  <c r="CD16" i="13" s="1"/>
  <c r="CB12" i="13"/>
  <c r="CC12" i="13" s="1"/>
  <c r="CD12" i="13" s="1"/>
  <c r="CE12" i="13" s="1"/>
  <c r="CF12" i="13" s="1"/>
  <c r="CG12" i="13" s="1"/>
  <c r="CH12" i="13" s="1"/>
  <c r="CI12" i="13" s="1"/>
  <c r="CJ12" i="13" s="1"/>
  <c r="CK12" i="13" s="1"/>
  <c r="CL12" i="13" s="1"/>
  <c r="CB11" i="13"/>
  <c r="CC11" i="13" s="1"/>
  <c r="CD11" i="13" s="1"/>
  <c r="CE11" i="13" s="1"/>
  <c r="CF11" i="13" s="1"/>
  <c r="CG11" i="13" s="1"/>
  <c r="CH11" i="13" s="1"/>
  <c r="CI11" i="13" s="1"/>
  <c r="CJ11" i="13" s="1"/>
  <c r="CK11" i="13" s="1"/>
  <c r="CL11" i="13" s="1"/>
  <c r="G79" i="8"/>
  <c r="E80" i="8"/>
  <c r="A81" i="8"/>
  <c r="F80" i="8"/>
  <c r="CN14" i="13"/>
  <c r="CP16" i="13" s="1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CB16" i="13" l="1"/>
  <c r="CC16" i="13"/>
  <c r="G80" i="8"/>
  <c r="G55" i="20" s="1"/>
  <c r="E81" i="8"/>
  <c r="A82" i="8"/>
  <c r="F81" i="8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E82" i="8" l="1"/>
  <c r="A83" i="8"/>
  <c r="F82" i="8"/>
  <c r="G81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39" i="20"/>
  <c r="J39" i="20" s="1"/>
  <c r="AJ3" i="13"/>
  <c r="CH4" i="13"/>
  <c r="E83" i="8" l="1"/>
  <c r="A84" i="8"/>
  <c r="F83" i="8"/>
  <c r="G82" i="8"/>
  <c r="G56" i="20" s="1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E84" i="8" l="1"/>
  <c r="A85" i="8"/>
  <c r="F84" i="8"/>
  <c r="G83" i="8"/>
  <c r="G57" i="20" s="1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A86" i="8" l="1"/>
  <c r="E85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G85" i="8" l="1"/>
  <c r="G58" i="20" s="1"/>
  <c r="J58" i="20" s="1"/>
  <c r="A87" i="8"/>
  <c r="E86" i="8"/>
  <c r="F86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G86" i="8" l="1"/>
  <c r="A88" i="8"/>
  <c r="E87" i="8"/>
  <c r="F87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E88" i="8"/>
  <c r="A89" i="8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E89" i="8" l="1"/>
  <c r="A90" i="8"/>
  <c r="F89" i="8"/>
  <c r="G88" i="8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E90" i="8" l="1"/>
  <c r="A91" i="8"/>
  <c r="F90" i="8"/>
  <c r="G89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A93" i="8"/>
  <c r="F92" i="8"/>
  <c r="G91" i="8"/>
  <c r="G59" i="20"/>
  <c r="J59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A94" i="8" l="1"/>
  <c r="E93" i="8"/>
  <c r="F93" i="8"/>
  <c r="G92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G93" i="8" l="1"/>
  <c r="G61" i="20" s="1"/>
  <c r="A95" i="8"/>
  <c r="E94" i="8"/>
  <c r="F94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A96" i="8"/>
  <c r="E95" i="8"/>
  <c r="G95" i="8" s="1"/>
  <c r="F95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A97" i="8" l="1"/>
  <c r="E96" i="8"/>
  <c r="F96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A98" i="8"/>
  <c r="E97" i="8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F98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G98" i="8" l="1"/>
  <c r="A100" i="8"/>
  <c r="E99" i="8"/>
  <c r="F99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A101" i="8"/>
  <c r="E100" i="8"/>
  <c r="F100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G62" i="20" s="1"/>
  <c r="J62" i="20" s="1"/>
  <c r="A102" i="8"/>
  <c r="E101" i="8"/>
  <c r="F101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A103" i="8"/>
  <c r="E102" i="8"/>
  <c r="F102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F103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A105" i="8"/>
  <c r="E104" i="8"/>
  <c r="F104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F105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F106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A109" i="8"/>
  <c r="E108" i="8"/>
  <c r="F108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F109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F110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F111" i="8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A113" i="8"/>
  <c r="E112" i="8"/>
  <c r="F112" i="8"/>
  <c r="DS14" i="13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3" i="8"/>
  <c r="F113" i="8"/>
  <c r="DT14" i="13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DT11" i="13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4" i="20"/>
  <c r="J34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6" i="20"/>
  <c r="J16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30" i="20"/>
  <c r="J30" i="20" s="1"/>
  <c r="G41" i="20"/>
  <c r="J41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0" i="20"/>
  <c r="J60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49" i="20"/>
  <c r="E49" i="20" s="1"/>
  <c r="M49" i="20"/>
  <c r="M4" i="20"/>
  <c r="D4" i="20"/>
  <c r="E4" i="20" s="1"/>
  <c r="M8" i="20"/>
  <c r="D8" i="20"/>
  <c r="E8" i="20" s="1"/>
  <c r="D14" i="20"/>
  <c r="E14" i="20" s="1"/>
  <c r="M14" i="20"/>
  <c r="D61" i="20"/>
  <c r="E61" i="20" s="1"/>
  <c r="M61" i="20"/>
  <c r="D47" i="20"/>
  <c r="E47" i="20" s="1"/>
  <c r="M47" i="20"/>
  <c r="M31" i="20"/>
  <c r="D31" i="20"/>
  <c r="E31" i="20" s="1"/>
  <c r="D32" i="20"/>
  <c r="E32" i="20" s="1"/>
  <c r="M32" i="20"/>
  <c r="D55" i="20"/>
  <c r="E55" i="20" s="1"/>
  <c r="M55" i="20"/>
  <c r="D17" i="20"/>
  <c r="M21" i="20"/>
  <c r="D21" i="20"/>
  <c r="E21" i="20" s="1"/>
  <c r="D24" i="20"/>
  <c r="E24" i="20" s="1"/>
  <c r="M24" i="20"/>
  <c r="D43" i="20"/>
  <c r="E43" i="20" s="1"/>
  <c r="M43" i="20"/>
  <c r="D9" i="20"/>
  <c r="E9" i="20" s="1"/>
  <c r="M9" i="20"/>
  <c r="D28" i="20"/>
  <c r="E28" i="20" s="1"/>
  <c r="M28" i="20"/>
  <c r="M6" i="20"/>
  <c r="D6" i="20"/>
  <c r="E6" i="20" s="1"/>
  <c r="D22" i="20"/>
  <c r="E22" i="20" s="1"/>
  <c r="M22" i="20"/>
  <c r="D5" i="20"/>
  <c r="E5" i="20" s="1"/>
  <c r="M5" i="20"/>
  <c r="D35" i="20"/>
  <c r="E35" i="20" s="1"/>
  <c r="M35" i="20"/>
  <c r="M25" i="20"/>
  <c r="D25" i="20"/>
  <c r="E25" i="20" s="1"/>
  <c r="D57" i="20"/>
  <c r="E57" i="20" s="1"/>
  <c r="M57" i="20"/>
  <c r="D63" i="20"/>
  <c r="E63" i="20" s="1"/>
  <c r="M63" i="20"/>
  <c r="D19" i="20"/>
  <c r="E19" i="20" s="1"/>
  <c r="M19" i="20"/>
  <c r="M56" i="20"/>
  <c r="D56" i="20"/>
  <c r="E56" i="20" s="1"/>
  <c r="D33" i="20"/>
  <c r="E33" i="20" s="1"/>
  <c r="M33" i="20"/>
  <c r="M52" i="20"/>
  <c r="D52" i="20"/>
  <c r="E52" i="20" s="1"/>
  <c r="M18" i="20"/>
  <c r="D18" i="20"/>
  <c r="E18" i="20" s="1"/>
  <c r="D53" i="20"/>
  <c r="E53" i="20" s="1"/>
  <c r="M53" i="20"/>
  <c r="M38" i="20"/>
  <c r="D38" i="20"/>
  <c r="E38" i="20" s="1"/>
  <c r="M26" i="20"/>
  <c r="D26" i="20"/>
  <c r="E26" i="20" s="1"/>
  <c r="D11" i="20"/>
  <c r="E11" i="20" s="1"/>
  <c r="M11" i="20"/>
  <c r="D51" i="20"/>
  <c r="E51" i="20" s="1"/>
  <c r="M51" i="20"/>
  <c r="M46" i="20"/>
  <c r="D46" i="20"/>
  <c r="E46" i="20" s="1"/>
  <c r="D7" i="20"/>
  <c r="E7" i="20" s="1"/>
  <c r="M7" i="20"/>
  <c r="BG20" i="13" l="1"/>
  <c r="BG26" i="13" s="1"/>
  <c r="BH9" i="13"/>
  <c r="CG22" i="13"/>
  <c r="CG21" i="13"/>
  <c r="CG23" i="13"/>
  <c r="J4" i="20"/>
  <c r="J24" i="20"/>
  <c r="J7" i="20"/>
  <c r="J63" i="20"/>
  <c r="J46" i="20"/>
  <c r="J55" i="20"/>
  <c r="J61" i="20"/>
  <c r="J49" i="20"/>
  <c r="J51" i="20"/>
  <c r="J31" i="20"/>
  <c r="J8" i="20"/>
  <c r="J28" i="20"/>
  <c r="J19" i="20"/>
  <c r="J35" i="20"/>
  <c r="J11" i="20"/>
  <c r="J5" i="20"/>
  <c r="J53" i="20"/>
  <c r="J9" i="20"/>
  <c r="J33" i="20"/>
  <c r="J57" i="20"/>
  <c r="J22" i="20"/>
  <c r="J18" i="20"/>
  <c r="J21" i="20"/>
  <c r="J26" i="20"/>
  <c r="J52" i="20"/>
  <c r="J47" i="20"/>
  <c r="J38" i="20"/>
  <c r="J43" i="20"/>
  <c r="J56" i="20"/>
  <c r="J25" i="20"/>
  <c r="J6" i="20"/>
  <c r="J32" i="20"/>
  <c r="J14" i="20"/>
  <c r="E17" i="20"/>
  <c r="J17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8" i="20"/>
  <c r="BL9" i="13" l="1"/>
  <c r="BK20" i="13"/>
  <c r="BK26" i="13" s="1"/>
  <c r="CK21" i="13"/>
  <c r="CK23" i="13"/>
  <c r="CK22" i="13"/>
  <c r="H54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45" i="20"/>
  <c r="H46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61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BZ9" i="13" l="1"/>
  <c r="BY20" i="13"/>
  <c r="BY26" i="13" s="1"/>
  <c r="CY21" i="13"/>
  <c r="CY23" i="13"/>
  <c r="CY22" i="13"/>
  <c r="H58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CE9" i="13" l="1"/>
  <c r="CD20" i="13"/>
  <c r="CD26" i="13" s="1"/>
  <c r="DD23" i="13"/>
  <c r="DD21" i="13"/>
  <c r="DD22" i="13"/>
  <c r="H63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85" i="23"/>
  <c r="E85" i="23"/>
  <c r="G85" i="23"/>
  <c r="E84" i="23"/>
  <c r="F84" i="23"/>
  <c r="G84" i="23"/>
  <c r="E83" i="23"/>
  <c r="F83" i="23"/>
  <c r="G83" i="23"/>
  <c r="H64" i="20"/>
  <c r="E82" i="23"/>
  <c r="F82" i="23"/>
  <c r="G82" i="23"/>
  <c r="E81" i="23"/>
  <c r="F81" i="23"/>
  <c r="G81" i="23"/>
  <c r="H66" i="20"/>
  <c r="F80" i="23"/>
  <c r="E80" i="23"/>
  <c r="G80" i="23"/>
  <c r="H44" i="20"/>
  <c r="E79" i="23"/>
  <c r="F79" i="23"/>
  <c r="G79" i="23"/>
  <c r="H47" i="20"/>
  <c r="E78" i="23"/>
  <c r="F78" i="23"/>
  <c r="G78" i="23"/>
  <c r="H60" i="20"/>
  <c r="F77" i="23"/>
  <c r="E77" i="23"/>
  <c r="G77" i="23"/>
  <c r="E76" i="23"/>
  <c r="F76" i="23"/>
  <c r="G76" i="23"/>
  <c r="H51" i="20"/>
  <c r="E75" i="23"/>
  <c r="F75" i="23"/>
  <c r="G75" i="23"/>
  <c r="E74" i="23"/>
  <c r="F74" i="23"/>
  <c r="G74" i="23"/>
  <c r="H57" i="20"/>
  <c r="E72" i="23"/>
  <c r="F72" i="23"/>
  <c r="G72" i="23"/>
  <c r="F73" i="23"/>
  <c r="E73" i="23"/>
  <c r="G73" i="23"/>
  <c r="E71" i="23"/>
  <c r="F71" i="23"/>
  <c r="G71" i="23"/>
  <c r="F70" i="23"/>
  <c r="E70" i="23"/>
  <c r="G70" i="23"/>
  <c r="F69" i="23"/>
  <c r="E69" i="23"/>
  <c r="G69" i="23"/>
  <c r="F68" i="23"/>
  <c r="E68" i="23"/>
  <c r="G68" i="23"/>
  <c r="H55" i="20"/>
  <c r="E67" i="23"/>
  <c r="F67" i="23"/>
  <c r="G67" i="23"/>
  <c r="E66" i="23"/>
  <c r="F66" i="23"/>
  <c r="G66" i="23"/>
  <c r="H40" i="20"/>
  <c r="F65" i="23"/>
  <c r="E65" i="23"/>
  <c r="G65" i="23"/>
  <c r="H52" i="20"/>
  <c r="E64" i="23"/>
  <c r="F64" i="23"/>
  <c r="G64" i="23"/>
  <c r="H41" i="20"/>
  <c r="F63" i="23"/>
  <c r="E63" i="23"/>
  <c r="G63" i="23"/>
  <c r="H28" i="20"/>
  <c r="E62" i="23"/>
  <c r="F62" i="23"/>
  <c r="G62" i="23"/>
  <c r="E61" i="23"/>
  <c r="F61" i="23"/>
  <c r="G61" i="23"/>
  <c r="H38" i="20"/>
  <c r="F60" i="23"/>
  <c r="E60" i="23"/>
  <c r="G60" i="23"/>
  <c r="H65" i="20"/>
  <c r="F59" i="23"/>
  <c r="E59" i="23"/>
  <c r="G59" i="23"/>
  <c r="E58" i="23"/>
  <c r="F58" i="23"/>
  <c r="G58" i="23"/>
  <c r="H23" i="20"/>
  <c r="E56" i="23"/>
  <c r="F56" i="23"/>
  <c r="G56" i="23"/>
  <c r="H36" i="20"/>
  <c r="E57" i="23"/>
  <c r="F57" i="23"/>
  <c r="G57" i="23"/>
  <c r="H62" i="20"/>
  <c r="E55" i="23"/>
  <c r="F55" i="23"/>
  <c r="G55" i="23"/>
  <c r="H25" i="20"/>
  <c r="E54" i="23"/>
  <c r="F54" i="23"/>
  <c r="G54" i="23"/>
  <c r="E53" i="23"/>
  <c r="F53" i="23"/>
  <c r="G53" i="23"/>
  <c r="E52" i="23"/>
  <c r="F52" i="23"/>
  <c r="G52" i="23"/>
  <c r="E51" i="23"/>
  <c r="F51" i="23"/>
  <c r="G51" i="23"/>
  <c r="H34" i="20"/>
  <c r="F50" i="23"/>
  <c r="E50" i="23"/>
  <c r="G50" i="23"/>
  <c r="H20" i="20"/>
  <c r="F49" i="23"/>
  <c r="E49" i="23"/>
  <c r="G49" i="23"/>
  <c r="E48" i="23"/>
  <c r="F48" i="23"/>
  <c r="G48" i="23"/>
  <c r="F47" i="23"/>
  <c r="E47" i="23"/>
  <c r="G47" i="23"/>
  <c r="E46" i="23"/>
  <c r="F46" i="23"/>
  <c r="G46" i="23"/>
  <c r="H31" i="20"/>
  <c r="E45" i="23"/>
  <c r="F45" i="23"/>
  <c r="G45" i="23"/>
  <c r="H53" i="20"/>
  <c r="E44" i="23"/>
  <c r="F44" i="23"/>
  <c r="G44" i="23"/>
  <c r="H22" i="20"/>
  <c r="F43" i="23"/>
  <c r="E43" i="23"/>
  <c r="G43" i="23"/>
  <c r="H43" i="20"/>
  <c r="E42" i="23"/>
  <c r="F42" i="23"/>
  <c r="G42" i="23"/>
  <c r="H42" i="20"/>
  <c r="E41" i="23"/>
  <c r="F41" i="23"/>
  <c r="G41" i="23"/>
  <c r="H35" i="20"/>
  <c r="E40" i="23"/>
  <c r="F40" i="23"/>
  <c r="G40" i="23"/>
  <c r="H50" i="20"/>
  <c r="E39" i="23"/>
  <c r="F39" i="23"/>
  <c r="G39" i="23"/>
  <c r="E38" i="23"/>
  <c r="F38" i="23"/>
  <c r="G38" i="23"/>
  <c r="H29" i="20"/>
  <c r="F37" i="23"/>
  <c r="E37" i="23"/>
  <c r="G37" i="23"/>
  <c r="H37" i="20"/>
  <c r="E36" i="23"/>
  <c r="F36" i="23"/>
  <c r="G36" i="23"/>
  <c r="E35" i="23"/>
  <c r="F35" i="23"/>
  <c r="G35" i="23"/>
  <c r="H24" i="20"/>
  <c r="E34" i="23"/>
  <c r="F34" i="23"/>
  <c r="G34" i="23"/>
  <c r="H32" i="20"/>
  <c r="E33" i="23"/>
  <c r="F33" i="23"/>
  <c r="G33" i="23"/>
  <c r="H33" i="20"/>
  <c r="E31" i="23"/>
  <c r="F31" i="23"/>
  <c r="G31" i="23"/>
  <c r="H30" i="20"/>
  <c r="E32" i="23"/>
  <c r="F32" i="23"/>
  <c r="G32" i="23"/>
  <c r="H27" i="20"/>
  <c r="E30" i="23"/>
  <c r="F30" i="23"/>
  <c r="G30" i="23"/>
  <c r="H16" i="20"/>
  <c r="E29" i="23"/>
  <c r="F29" i="23"/>
  <c r="G29" i="23"/>
  <c r="E28" i="23"/>
  <c r="F28" i="23"/>
  <c r="G28" i="23"/>
  <c r="H15" i="20"/>
  <c r="E27" i="23"/>
  <c r="F27" i="23"/>
  <c r="G27" i="23"/>
  <c r="H39" i="20"/>
  <c r="E26" i="23"/>
  <c r="F26" i="23"/>
  <c r="G26" i="23"/>
  <c r="H18" i="20"/>
  <c r="E25" i="23"/>
  <c r="F25" i="23"/>
  <c r="G25" i="23"/>
  <c r="E24" i="23"/>
  <c r="F24" i="23"/>
  <c r="G24" i="23"/>
  <c r="H21" i="20"/>
  <c r="E23" i="23"/>
  <c r="F23" i="23"/>
  <c r="G23" i="23"/>
  <c r="H19" i="20"/>
  <c r="E22" i="23"/>
  <c r="F22" i="23"/>
  <c r="G22" i="23"/>
  <c r="E21" i="23"/>
  <c r="F21" i="23"/>
  <c r="G21" i="23"/>
  <c r="H12" i="20"/>
  <c r="E20" i="23"/>
  <c r="F20" i="23"/>
  <c r="G20" i="23"/>
  <c r="E19" i="23"/>
  <c r="F19" i="23"/>
  <c r="G19" i="23"/>
  <c r="H13" i="20"/>
  <c r="E11" i="23"/>
  <c r="F11" i="23"/>
  <c r="G11" i="23"/>
  <c r="H7" i="20"/>
  <c r="E18" i="23"/>
  <c r="F18" i="23"/>
  <c r="G18" i="23"/>
  <c r="H14" i="20"/>
  <c r="E10" i="23"/>
  <c r="F10" i="23"/>
  <c r="G10" i="23"/>
  <c r="H8" i="20"/>
  <c r="E17" i="23"/>
  <c r="F17" i="23"/>
  <c r="G17" i="23"/>
  <c r="E16" i="23"/>
  <c r="F16" i="23"/>
  <c r="G16" i="23"/>
  <c r="H10" i="20"/>
  <c r="E15" i="23"/>
  <c r="F15" i="23"/>
  <c r="G15" i="23"/>
  <c r="E9" i="23"/>
  <c r="F9" i="23"/>
  <c r="G9" i="23"/>
  <c r="H11" i="20"/>
  <c r="E14" i="23"/>
  <c r="F14" i="23"/>
  <c r="G14" i="23"/>
  <c r="E8" i="23"/>
  <c r="F8" i="23"/>
  <c r="G8" i="23"/>
  <c r="H9" i="20"/>
  <c r="E7" i="23"/>
  <c r="F7" i="23"/>
  <c r="G7" i="23"/>
  <c r="H4" i="20"/>
  <c r="E13" i="23"/>
  <c r="F13" i="23"/>
  <c r="G13" i="23"/>
  <c r="F6" i="23"/>
  <c r="E6" i="23"/>
  <c r="G6" i="23"/>
  <c r="H6" i="20"/>
  <c r="E5" i="23"/>
  <c r="F5" i="23"/>
  <c r="G5" i="23"/>
  <c r="H5" i="20"/>
  <c r="E12" i="23"/>
  <c r="F12" i="23"/>
  <c r="G12" i="23"/>
</calcChain>
</file>

<file path=xl/sharedStrings.xml><?xml version="1.0" encoding="utf-8"?>
<sst xmlns="http://schemas.openxmlformats.org/spreadsheetml/2006/main" count="2641" uniqueCount="630">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</sst>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0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  <xf numFmtId="9" fontId="0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34227.157800000001</c:v>
                </c:pt>
                <c:pt idx="74">
                  <c:v>37649.873580000007</c:v>
                </c:pt>
                <c:pt idx="75">
                  <c:v>41414.860938000013</c:v>
                </c:pt>
                <c:pt idx="76">
                  <c:v>45556.347031800011</c:v>
                </c:pt>
                <c:pt idx="77">
                  <c:v>50111.981734980014</c:v>
                </c:pt>
                <c:pt idx="78">
                  <c:v>55123.179908478029</c:v>
                </c:pt>
                <c:pt idx="79">
                  <c:v>60635.497899325834</c:v>
                </c:pt>
                <c:pt idx="80">
                  <c:v>66699.047689258427</c:v>
                </c:pt>
                <c:pt idx="81">
                  <c:v>73368.952458184271</c:v>
                </c:pt>
                <c:pt idx="82">
                  <c:v>80705.847704002706</c:v>
                </c:pt>
                <c:pt idx="83">
                  <c:v>88776.432474402973</c:v>
                </c:pt>
                <c:pt idx="84">
                  <c:v>97654.075721843285</c:v>
                </c:pt>
                <c:pt idx="85">
                  <c:v>107419.48329402762</c:v>
                </c:pt>
                <c:pt idx="86">
                  <c:v>118161.43162343038</c:v>
                </c:pt>
                <c:pt idx="87">
                  <c:v>129977.57478577342</c:v>
                </c:pt>
                <c:pt idx="88">
                  <c:v>142975.33226435079</c:v>
                </c:pt>
                <c:pt idx="89">
                  <c:v>157272.86549078586</c:v>
                </c:pt>
                <c:pt idx="90">
                  <c:v>173000.15203986445</c:v>
                </c:pt>
                <c:pt idx="91">
                  <c:v>190300.16724385091</c:v>
                </c:pt>
                <c:pt idx="92">
                  <c:v>209330.18396823603</c:v>
                </c:pt>
                <c:pt idx="93">
                  <c:v>230263.20236505964</c:v>
                </c:pt>
                <c:pt idx="94">
                  <c:v>253289.52260156561</c:v>
                </c:pt>
                <c:pt idx="95">
                  <c:v>278618.47486172221</c:v>
                </c:pt>
                <c:pt idx="96">
                  <c:v>306480.32234789443</c:v>
                </c:pt>
                <c:pt idx="97">
                  <c:v>337128.35458268388</c:v>
                </c:pt>
                <c:pt idx="98">
                  <c:v>370841.19004095229</c:v>
                </c:pt>
                <c:pt idx="99">
                  <c:v>407925.30904504756</c:v>
                </c:pt>
                <c:pt idx="100">
                  <c:v>448717.83994955238</c:v>
                </c:pt>
                <c:pt idx="101">
                  <c:v>493589.62394450768</c:v>
                </c:pt>
                <c:pt idx="102">
                  <c:v>542948.58633895847</c:v>
                </c:pt>
                <c:pt idx="103">
                  <c:v>597243.44497285434</c:v>
                </c:pt>
                <c:pt idx="104">
                  <c:v>656967.78947013989</c:v>
                </c:pt>
                <c:pt idx="105">
                  <c:v>722664.56841715402</c:v>
                </c:pt>
                <c:pt idx="106">
                  <c:v>794931.0252588694</c:v>
                </c:pt>
                <c:pt idx="107">
                  <c:v>874424.12778475636</c:v>
                </c:pt>
                <c:pt idx="108">
                  <c:v>961866.54056323215</c:v>
                </c:pt>
                <c:pt idx="109">
                  <c:v>1058053.1946195555</c:v>
                </c:pt>
                <c:pt idx="110">
                  <c:v>1163858.5140815109</c:v>
                </c:pt>
                <c:pt idx="111">
                  <c:v>1280244.3654896622</c:v>
                </c:pt>
                <c:pt idx="112">
                  <c:v>1408268.8020386286</c:v>
                </c:pt>
                <c:pt idx="113">
                  <c:v>1549095.6822424917</c:v>
                </c:pt>
                <c:pt idx="114">
                  <c:v>1704005.2504667409</c:v>
                </c:pt>
                <c:pt idx="115">
                  <c:v>1874405.7755134152</c:v>
                </c:pt>
                <c:pt idx="116">
                  <c:v>2061846.3530647571</c:v>
                </c:pt>
                <c:pt idx="117">
                  <c:v>2268030.988371233</c:v>
                </c:pt>
                <c:pt idx="118">
                  <c:v>2494834.0872083567</c:v>
                </c:pt>
                <c:pt idx="119">
                  <c:v>2744317.4959291923</c:v>
                </c:pt>
                <c:pt idx="120">
                  <c:v>3018749.2455221117</c:v>
                </c:pt>
                <c:pt idx="121">
                  <c:v>3320624.1700743232</c:v>
                </c:pt>
                <c:pt idx="122">
                  <c:v>3652686.587081756</c:v>
                </c:pt>
                <c:pt idx="123">
                  <c:v>4017955.2457899316</c:v>
                </c:pt>
                <c:pt idx="124">
                  <c:v>4419750.7703689244</c:v>
                </c:pt>
                <c:pt idx="125">
                  <c:v>4861725.8474058183</c:v>
                </c:pt>
                <c:pt idx="126">
                  <c:v>5347898.4321464002</c:v>
                </c:pt>
                <c:pt idx="127">
                  <c:v>5882688.2753610397</c:v>
                </c:pt>
                <c:pt idx="128">
                  <c:v>6470957.1028971449</c:v>
                </c:pt>
                <c:pt idx="129">
                  <c:v>7118052.8131868606</c:v>
                </c:pt>
                <c:pt idx="130">
                  <c:v>7829858.0945055475</c:v>
                </c:pt>
                <c:pt idx="131">
                  <c:v>8612843.9039561022</c:v>
                </c:pt>
                <c:pt idx="132">
                  <c:v>9474128.2943517119</c:v>
                </c:pt>
                <c:pt idx="133">
                  <c:v>10421541.123786885</c:v>
                </c:pt>
                <c:pt idx="134">
                  <c:v>11463695.236165574</c:v>
                </c:pt>
                <c:pt idx="135">
                  <c:v>12610064.759782132</c:v>
                </c:pt>
                <c:pt idx="136">
                  <c:v>13871071.235760346</c:v>
                </c:pt>
                <c:pt idx="137">
                  <c:v>15258178.359336382</c:v>
                </c:pt>
                <c:pt idx="138">
                  <c:v>16783996.195270021</c:v>
                </c:pt>
                <c:pt idx="139">
                  <c:v>18462395.814797025</c:v>
                </c:pt>
                <c:pt idx="140">
                  <c:v>20308635.396276731</c:v>
                </c:pt>
                <c:pt idx="141">
                  <c:v>22339498.935904406</c:v>
                </c:pt>
                <c:pt idx="142">
                  <c:v>24573448.829494845</c:v>
                </c:pt>
                <c:pt idx="143">
                  <c:v>27030793.712444335</c:v>
                </c:pt>
                <c:pt idx="144">
                  <c:v>29733873.083688769</c:v>
                </c:pt>
                <c:pt idx="145">
                  <c:v>32707260.392057654</c:v>
                </c:pt>
                <c:pt idx="146">
                  <c:v>35977986.431263417</c:v>
                </c:pt>
                <c:pt idx="147">
                  <c:v>39575785.074389763</c:v>
                </c:pt>
                <c:pt idx="148">
                  <c:v>43533363.581828743</c:v>
                </c:pt>
                <c:pt idx="149">
                  <c:v>47886699.940011621</c:v>
                </c:pt>
                <c:pt idx="150">
                  <c:v>52675369.934012786</c:v>
                </c:pt>
                <c:pt idx="151">
                  <c:v>57942906.927414075</c:v>
                </c:pt>
                <c:pt idx="152">
                  <c:v>63737197.620155483</c:v>
                </c:pt>
                <c:pt idx="153">
                  <c:v>70110917.382171035</c:v>
                </c:pt>
                <c:pt idx="154">
                  <c:v>77122009.120388135</c:v>
                </c:pt>
                <c:pt idx="155">
                  <c:v>84834210.032426953</c:v>
                </c:pt>
                <c:pt idx="156">
                  <c:v>93317631.035669655</c:v>
                </c:pt>
                <c:pt idx="157">
                  <c:v>102649394.13923663</c:v>
                </c:pt>
                <c:pt idx="158">
                  <c:v>112914333.55316029</c:v>
                </c:pt>
                <c:pt idx="159">
                  <c:v>124205766.90847634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38894.497499999998</c:v>
                </c:pt>
                <c:pt idx="74">
                  <c:v>48618.121874999997</c:v>
                </c:pt>
                <c:pt idx="75">
                  <c:v>60772.65234375</c:v>
                </c:pt>
                <c:pt idx="76">
                  <c:v>75965.8154296875</c:v>
                </c:pt>
                <c:pt idx="77">
                  <c:v>94957.269287109375</c:v>
                </c:pt>
                <c:pt idx="78">
                  <c:v>118696.58660888672</c:v>
                </c:pt>
                <c:pt idx="79">
                  <c:v>148370.7332611084</c:v>
                </c:pt>
                <c:pt idx="80">
                  <c:v>185463.4165763855</c:v>
                </c:pt>
                <c:pt idx="81">
                  <c:v>231829.27072048187</c:v>
                </c:pt>
                <c:pt idx="82">
                  <c:v>289786.58840060234</c:v>
                </c:pt>
                <c:pt idx="83">
                  <c:v>362233.23550075293</c:v>
                </c:pt>
                <c:pt idx="84">
                  <c:v>452791.54437594116</c:v>
                </c:pt>
                <c:pt idx="85">
                  <c:v>565989.43046992645</c:v>
                </c:pt>
                <c:pt idx="86">
                  <c:v>707486.78808740806</c:v>
                </c:pt>
                <c:pt idx="87">
                  <c:v>884358.48510925996</c:v>
                </c:pt>
                <c:pt idx="88">
                  <c:v>1105448.1063865749</c:v>
                </c:pt>
                <c:pt idx="89">
                  <c:v>1381810.1329832186</c:v>
                </c:pt>
                <c:pt idx="90">
                  <c:v>1727262.6662290234</c:v>
                </c:pt>
                <c:pt idx="91">
                  <c:v>2159078.3327862793</c:v>
                </c:pt>
                <c:pt idx="92">
                  <c:v>2698847.915982849</c:v>
                </c:pt>
                <c:pt idx="93">
                  <c:v>3373559.894978561</c:v>
                </c:pt>
                <c:pt idx="94">
                  <c:v>4216949.8687232006</c:v>
                </c:pt>
                <c:pt idx="95">
                  <c:v>5271187.3359040003</c:v>
                </c:pt>
                <c:pt idx="96">
                  <c:v>6588984.1698800009</c:v>
                </c:pt>
                <c:pt idx="97">
                  <c:v>8236230.2123500016</c:v>
                </c:pt>
                <c:pt idx="98">
                  <c:v>10295287.765437501</c:v>
                </c:pt>
                <c:pt idx="99">
                  <c:v>12869109.706796875</c:v>
                </c:pt>
                <c:pt idx="100">
                  <c:v>16086387.133496094</c:v>
                </c:pt>
                <c:pt idx="101">
                  <c:v>20107983.916870117</c:v>
                </c:pt>
                <c:pt idx="102">
                  <c:v>25134979.896087646</c:v>
                </c:pt>
                <c:pt idx="103">
                  <c:v>31418724.870109558</c:v>
                </c:pt>
                <c:pt idx="104">
                  <c:v>39273406.087636948</c:v>
                </c:pt>
                <c:pt idx="105">
                  <c:v>49091757.609546185</c:v>
                </c:pt>
                <c:pt idx="106">
                  <c:v>61364697.011932738</c:v>
                </c:pt>
                <c:pt idx="107">
                  <c:v>76705871.264915913</c:v>
                </c:pt>
                <c:pt idx="108">
                  <c:v>95882339.081144899</c:v>
                </c:pt>
                <c:pt idx="109">
                  <c:v>119852923.85143113</c:v>
                </c:pt>
                <c:pt idx="110">
                  <c:v>129966436.99880001</c:v>
                </c:pt>
                <c:pt idx="111">
                  <c:v>129966436.99880001</c:v>
                </c:pt>
                <c:pt idx="112">
                  <c:v>129966436.99880001</c:v>
                </c:pt>
                <c:pt idx="113">
                  <c:v>129966436.99880001</c:v>
                </c:pt>
                <c:pt idx="114">
                  <c:v>129966436.99880001</c:v>
                </c:pt>
                <c:pt idx="115">
                  <c:v>129966436.99880001</c:v>
                </c:pt>
                <c:pt idx="116">
                  <c:v>129966436.99880001</c:v>
                </c:pt>
                <c:pt idx="117">
                  <c:v>129966436.99880001</c:v>
                </c:pt>
                <c:pt idx="118">
                  <c:v>129966436.99880001</c:v>
                </c:pt>
                <c:pt idx="119">
                  <c:v>129966436.99880001</c:v>
                </c:pt>
                <c:pt idx="120">
                  <c:v>129966436.99880001</c:v>
                </c:pt>
                <c:pt idx="121">
                  <c:v>129966436.99880001</c:v>
                </c:pt>
                <c:pt idx="122">
                  <c:v>129966436.99880001</c:v>
                </c:pt>
                <c:pt idx="123">
                  <c:v>129966436.99880001</c:v>
                </c:pt>
                <c:pt idx="124">
                  <c:v>129966436.99880001</c:v>
                </c:pt>
                <c:pt idx="125">
                  <c:v>129966436.99880001</c:v>
                </c:pt>
                <c:pt idx="126">
                  <c:v>129966436.99880001</c:v>
                </c:pt>
                <c:pt idx="127">
                  <c:v>129966436.99880001</c:v>
                </c:pt>
                <c:pt idx="128">
                  <c:v>129966436.99880001</c:v>
                </c:pt>
                <c:pt idx="129">
                  <c:v>129966436.99880001</c:v>
                </c:pt>
                <c:pt idx="130">
                  <c:v>129966436.99880001</c:v>
                </c:pt>
                <c:pt idx="131">
                  <c:v>129966436.99880001</c:v>
                </c:pt>
                <c:pt idx="132">
                  <c:v>129966436.99880001</c:v>
                </c:pt>
                <c:pt idx="133">
                  <c:v>129966436.99880001</c:v>
                </c:pt>
                <c:pt idx="134">
                  <c:v>129966436.99880001</c:v>
                </c:pt>
                <c:pt idx="135">
                  <c:v>129966436.99880001</c:v>
                </c:pt>
                <c:pt idx="136">
                  <c:v>129966436.99880001</c:v>
                </c:pt>
                <c:pt idx="137">
                  <c:v>129966436.99880001</c:v>
                </c:pt>
                <c:pt idx="138">
                  <c:v>129966436.99880001</c:v>
                </c:pt>
                <c:pt idx="139">
                  <c:v>129966436.99880001</c:v>
                </c:pt>
                <c:pt idx="140">
                  <c:v>129966436.99880001</c:v>
                </c:pt>
                <c:pt idx="141">
                  <c:v>129966436.99880001</c:v>
                </c:pt>
                <c:pt idx="142">
                  <c:v>129966436.99880001</c:v>
                </c:pt>
                <c:pt idx="143">
                  <c:v>129966436.99880001</c:v>
                </c:pt>
                <c:pt idx="144">
                  <c:v>129966436.99880001</c:v>
                </c:pt>
                <c:pt idx="145">
                  <c:v>129966436.99880001</c:v>
                </c:pt>
                <c:pt idx="146">
                  <c:v>129966436.99880001</c:v>
                </c:pt>
                <c:pt idx="147">
                  <c:v>129966436.99880001</c:v>
                </c:pt>
                <c:pt idx="148">
                  <c:v>129966436.99880001</c:v>
                </c:pt>
                <c:pt idx="149">
                  <c:v>129966436.99880001</c:v>
                </c:pt>
                <c:pt idx="150">
                  <c:v>129966436.99880001</c:v>
                </c:pt>
                <c:pt idx="151">
                  <c:v>129966436.99880001</c:v>
                </c:pt>
                <c:pt idx="152">
                  <c:v>129966436.99880001</c:v>
                </c:pt>
                <c:pt idx="153">
                  <c:v>129966436.99880001</c:v>
                </c:pt>
                <c:pt idx="154">
                  <c:v>129966436.99880001</c:v>
                </c:pt>
                <c:pt idx="155">
                  <c:v>129966436.99880001</c:v>
                </c:pt>
                <c:pt idx="156">
                  <c:v>129966436.99880001</c:v>
                </c:pt>
                <c:pt idx="157">
                  <c:v>129966436.99880001</c:v>
                </c:pt>
                <c:pt idx="158">
                  <c:v>129966436.99880001</c:v>
                </c:pt>
                <c:pt idx="159">
                  <c:v>129966436.99880001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43561.837200000002</c:v>
                </c:pt>
                <c:pt idx="74">
                  <c:v>60986.572079999998</c:v>
                </c:pt>
                <c:pt idx="75">
                  <c:v>85381.200912</c:v>
                </c:pt>
                <c:pt idx="76">
                  <c:v>119533.68127679998</c:v>
                </c:pt>
                <c:pt idx="77">
                  <c:v>167347.15378751996</c:v>
                </c:pt>
                <c:pt idx="78">
                  <c:v>234286.0153025279</c:v>
                </c:pt>
                <c:pt idx="79">
                  <c:v>328000.42142353905</c:v>
                </c:pt>
                <c:pt idx="80">
                  <c:v>459200.58999295469</c:v>
                </c:pt>
                <c:pt idx="81">
                  <c:v>642880.82599013648</c:v>
                </c:pt>
                <c:pt idx="82">
                  <c:v>900033.15638619103</c:v>
                </c:pt>
                <c:pt idx="83">
                  <c:v>1260046.4189406673</c:v>
                </c:pt>
                <c:pt idx="84">
                  <c:v>1764064.9865169341</c:v>
                </c:pt>
                <c:pt idx="85">
                  <c:v>2469690.9811237077</c:v>
                </c:pt>
                <c:pt idx="86">
                  <c:v>3457567.3735731905</c:v>
                </c:pt>
                <c:pt idx="87">
                  <c:v>4840594.323002466</c:v>
                </c:pt>
                <c:pt idx="88">
                  <c:v>6776832.0522034513</c:v>
                </c:pt>
                <c:pt idx="89">
                  <c:v>9487564.873084832</c:v>
                </c:pt>
                <c:pt idx="90">
                  <c:v>13282590.822318763</c:v>
                </c:pt>
                <c:pt idx="91">
                  <c:v>18595627.151246268</c:v>
                </c:pt>
                <c:pt idx="92">
                  <c:v>26033878.011744775</c:v>
                </c:pt>
                <c:pt idx="93">
                  <c:v>36447429.216442682</c:v>
                </c:pt>
                <c:pt idx="94">
                  <c:v>51026400.903019749</c:v>
                </c:pt>
                <c:pt idx="95">
                  <c:v>71436961.264227644</c:v>
                </c:pt>
                <c:pt idx="96">
                  <c:v>100011745.7699187</c:v>
                </c:pt>
                <c:pt idx="97">
                  <c:v>129966436.99880001</c:v>
                </c:pt>
                <c:pt idx="98">
                  <c:v>129966436.99880001</c:v>
                </c:pt>
                <c:pt idx="99">
                  <c:v>129966436.99880001</c:v>
                </c:pt>
                <c:pt idx="100">
                  <c:v>129966436.99880001</c:v>
                </c:pt>
                <c:pt idx="101">
                  <c:v>129966436.99880001</c:v>
                </c:pt>
                <c:pt idx="102">
                  <c:v>129966436.99880001</c:v>
                </c:pt>
                <c:pt idx="103">
                  <c:v>129966436.99880001</c:v>
                </c:pt>
                <c:pt idx="104">
                  <c:v>129966436.99880001</c:v>
                </c:pt>
                <c:pt idx="105">
                  <c:v>129966436.99880001</c:v>
                </c:pt>
                <c:pt idx="106">
                  <c:v>129966436.99880001</c:v>
                </c:pt>
                <c:pt idx="107">
                  <c:v>129966436.99880001</c:v>
                </c:pt>
                <c:pt idx="108">
                  <c:v>129966436.99880001</c:v>
                </c:pt>
                <c:pt idx="109">
                  <c:v>129966436.99880001</c:v>
                </c:pt>
                <c:pt idx="110">
                  <c:v>129966436.99880001</c:v>
                </c:pt>
                <c:pt idx="111">
                  <c:v>129966436.99880001</c:v>
                </c:pt>
                <c:pt idx="112">
                  <c:v>129966436.99880001</c:v>
                </c:pt>
                <c:pt idx="113">
                  <c:v>129966436.99880001</c:v>
                </c:pt>
                <c:pt idx="114">
                  <c:v>129966436.99880001</c:v>
                </c:pt>
                <c:pt idx="115">
                  <c:v>129966436.99880001</c:v>
                </c:pt>
                <c:pt idx="116">
                  <c:v>129966436.99880001</c:v>
                </c:pt>
                <c:pt idx="117">
                  <c:v>129966436.99880001</c:v>
                </c:pt>
                <c:pt idx="118">
                  <c:v>129966436.99880001</c:v>
                </c:pt>
                <c:pt idx="119">
                  <c:v>129966436.99880001</c:v>
                </c:pt>
                <c:pt idx="120">
                  <c:v>129966436.99880001</c:v>
                </c:pt>
                <c:pt idx="121">
                  <c:v>129966436.99880001</c:v>
                </c:pt>
                <c:pt idx="122">
                  <c:v>129966436.99880001</c:v>
                </c:pt>
                <c:pt idx="123">
                  <c:v>129966436.99880001</c:v>
                </c:pt>
                <c:pt idx="124">
                  <c:v>129966436.99880001</c:v>
                </c:pt>
                <c:pt idx="125">
                  <c:v>129966436.99880001</c:v>
                </c:pt>
                <c:pt idx="126">
                  <c:v>129966436.99880001</c:v>
                </c:pt>
                <c:pt idx="127">
                  <c:v>129966436.99880001</c:v>
                </c:pt>
                <c:pt idx="128">
                  <c:v>129966436.99880001</c:v>
                </c:pt>
                <c:pt idx="129">
                  <c:v>129966436.99880001</c:v>
                </c:pt>
                <c:pt idx="130">
                  <c:v>129966436.99880001</c:v>
                </c:pt>
                <c:pt idx="131">
                  <c:v>129966436.99880001</c:v>
                </c:pt>
                <c:pt idx="132">
                  <c:v>129966436.99880001</c:v>
                </c:pt>
                <c:pt idx="133">
                  <c:v>129966436.99880001</c:v>
                </c:pt>
                <c:pt idx="134">
                  <c:v>129966436.99880001</c:v>
                </c:pt>
                <c:pt idx="135">
                  <c:v>129966436.99880001</c:v>
                </c:pt>
                <c:pt idx="136">
                  <c:v>129966436.99880001</c:v>
                </c:pt>
                <c:pt idx="137">
                  <c:v>129966436.99880001</c:v>
                </c:pt>
                <c:pt idx="138">
                  <c:v>129966436.99880001</c:v>
                </c:pt>
                <c:pt idx="139">
                  <c:v>129966436.99880001</c:v>
                </c:pt>
                <c:pt idx="140">
                  <c:v>129966436.99880001</c:v>
                </c:pt>
                <c:pt idx="141">
                  <c:v>129966436.99880001</c:v>
                </c:pt>
                <c:pt idx="142">
                  <c:v>129966436.99880001</c:v>
                </c:pt>
                <c:pt idx="143">
                  <c:v>129966436.99880001</c:v>
                </c:pt>
                <c:pt idx="144">
                  <c:v>129966436.99880001</c:v>
                </c:pt>
                <c:pt idx="145">
                  <c:v>129966436.99880001</c:v>
                </c:pt>
                <c:pt idx="146">
                  <c:v>129966436.99880001</c:v>
                </c:pt>
                <c:pt idx="147">
                  <c:v>129966436.99880001</c:v>
                </c:pt>
                <c:pt idx="148">
                  <c:v>129966436.99880001</c:v>
                </c:pt>
                <c:pt idx="149">
                  <c:v>129966436.99880001</c:v>
                </c:pt>
                <c:pt idx="150">
                  <c:v>129966436.99880001</c:v>
                </c:pt>
                <c:pt idx="151">
                  <c:v>129966436.99880001</c:v>
                </c:pt>
                <c:pt idx="152">
                  <c:v>129966436.99880001</c:v>
                </c:pt>
                <c:pt idx="153">
                  <c:v>129966436.99880001</c:v>
                </c:pt>
                <c:pt idx="154">
                  <c:v>129966436.99880001</c:v>
                </c:pt>
                <c:pt idx="155">
                  <c:v>129966436.99880001</c:v>
                </c:pt>
                <c:pt idx="156">
                  <c:v>129966436.99880001</c:v>
                </c:pt>
                <c:pt idx="157">
                  <c:v>129966436.99880001</c:v>
                </c:pt>
                <c:pt idx="158">
                  <c:v>129966436.99880001</c:v>
                </c:pt>
                <c:pt idx="159">
                  <c:v>129966436.99880001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33635.294406185247</c:v>
                </c:pt>
                <c:pt idx="74">
                  <c:v>36359.032205993819</c:v>
                </c:pt>
                <c:pt idx="75">
                  <c:v>39303.334378229629</c:v>
                </c:pt>
                <c:pt idx="76">
                  <c:v>42486.061908773074</c:v>
                </c:pt>
                <c:pt idx="77">
                  <c:v>45926.522140471003</c:v>
                </c:pt>
                <c:pt idx="78">
                  <c:v>49645.585897045188</c:v>
                </c:pt>
                <c:pt idx="79">
                  <c:v>53665.814091526488</c:v>
                </c:pt>
                <c:pt idx="80">
                  <c:v>58011.594587258085</c:v>
                </c:pt>
                <c:pt idx="81">
                  <c:v>62709.290141706049</c:v>
                </c:pt>
                <c:pt idx="82">
                  <c:v>67787.398330547046</c:v>
                </c:pt>
                <c:pt idx="83">
                  <c:v>73276.724422178901</c:v>
                </c:pt>
                <c:pt idx="84">
                  <c:v>79210.568251360353</c:v>
                </c:pt>
                <c:pt idx="85">
                  <c:v>85624.926225609932</c:v>
                </c:pt>
                <c:pt idx="86">
                  <c:v>92558.709689792318</c:v>
                </c:pt>
                <c:pt idx="87">
                  <c:v>100053.98097355533</c:v>
                </c:pt>
                <c:pt idx="88">
                  <c:v>108156.20855354896</c:v>
                </c:pt>
                <c:pt idx="89">
                  <c:v>116914.5428783143</c:v>
                </c:pt>
                <c:pt idx="90">
                  <c:v>126382.11452907542</c:v>
                </c:pt>
                <c:pt idx="91">
                  <c:v>136616.35652516384</c:v>
                </c:pt>
                <c:pt idx="92">
                  <c:v>147679.35272927271</c:v>
                </c:pt>
                <c:pt idx="93">
                  <c:v>159638.21446606828</c:v>
                </c:pt>
                <c:pt idx="94">
                  <c:v>172565.48763883463</c:v>
                </c:pt>
                <c:pt idx="95">
                  <c:v>186539.5928138397</c:v>
                </c:pt>
                <c:pt idx="96">
                  <c:v>201645.30094210038</c:v>
                </c:pt>
                <c:pt idx="97">
                  <c:v>217974.24760441275</c:v>
                </c:pt>
                <c:pt idx="98">
                  <c:v>235625.48889920558</c:v>
                </c:pt>
                <c:pt idx="99">
                  <c:v>254706.10234539324</c:v>
                </c:pt>
                <c:pt idx="100">
                  <c:v>275331.83644547837</c:v>
                </c:pt>
                <c:pt idx="101">
                  <c:v>297627.81284934038</c:v>
                </c:pt>
                <c:pt idx="102">
                  <c:v>321729.28537823923</c:v>
                </c:pt>
                <c:pt idx="103">
                  <c:v>347782.4605134913</c:v>
                </c:pt>
                <c:pt idx="104">
                  <c:v>375945.38432713959</c:v>
                </c:pt>
                <c:pt idx="105">
                  <c:v>406388.90123499488</c:v>
                </c:pt>
                <c:pt idx="106">
                  <c:v>439297.6903881196</c:v>
                </c:pt>
                <c:pt idx="107">
                  <c:v>474871.38598980551</c:v>
                </c:pt>
                <c:pt idx="108">
                  <c:v>513325.78833420912</c:v>
                </c:pt>
                <c:pt idx="109">
                  <c:v>554894.17291315633</c:v>
                </c:pt>
                <c:pt idx="110">
                  <c:v>599828.70553253323</c:v>
                </c:pt>
                <c:pt idx="111">
                  <c:v>648401.97202276986</c:v>
                </c:pt>
                <c:pt idx="112">
                  <c:v>700908.63182307966</c:v>
                </c:pt>
                <c:pt idx="113">
                  <c:v>757667.20547057432</c:v>
                </c:pt>
                <c:pt idx="114">
                  <c:v>819022.00683767733</c:v>
                </c:pt>
                <c:pt idx="115">
                  <c:v>885345.23183934775</c:v>
                </c:pt>
                <c:pt idx="116">
                  <c:v>957039.21628081182</c:v>
                </c:pt>
                <c:pt idx="117">
                  <c:v>1034538.8765425594</c:v>
                </c:pt>
                <c:pt idx="118">
                  <c:v>1118314.3479085031</c:v>
                </c:pt>
                <c:pt idx="119">
                  <c:v>1208873.8365421607</c:v>
                </c:pt>
                <c:pt idx="120">
                  <c:v>1306766.7024117692</c:v>
                </c:pt>
                <c:pt idx="121">
                  <c:v>1412586.7918662443</c:v>
                </c:pt>
                <c:pt idx="122">
                  <c:v>1526976.0400783508</c:v>
                </c:pt>
                <c:pt idx="123">
                  <c:v>1650628.3652085445</c:v>
                </c:pt>
                <c:pt idx="124">
                  <c:v>1784293.877912604</c:v>
                </c:pt>
                <c:pt idx="125">
                  <c:v>1928783.4317291412</c:v>
                </c:pt>
                <c:pt idx="126">
                  <c:v>2084973.5419509525</c:v>
                </c:pt>
                <c:pt idx="127">
                  <c:v>2253811.7028195029</c:v>
                </c:pt>
                <c:pt idx="128">
                  <c:v>2436322.1352981767</c:v>
                </c:pt>
                <c:pt idx="129">
                  <c:v>2633612.0002919459</c:v>
                </c:pt>
                <c:pt idx="130">
                  <c:v>2846878.1150046363</c:v>
                </c:pt>
                <c:pt idx="131">
                  <c:v>3077414.2131771552</c:v>
                </c:pt>
                <c:pt idx="132">
                  <c:v>3326618.7932493719</c:v>
                </c:pt>
                <c:pt idx="133">
                  <c:v>3596003.6020548702</c:v>
                </c:pt>
                <c:pt idx="134">
                  <c:v>3887202.8055131123</c:v>
                </c:pt>
                <c:pt idx="135">
                  <c:v>4201982.9019510671</c:v>
                </c:pt>
                <c:pt idx="136">
                  <c:v>4542253.4381913785</c:v>
                </c:pt>
                <c:pt idx="137">
                  <c:v>4910078.5934139593</c:v>
                </c:pt>
                <c:pt idx="138">
                  <c:v>5307689.7010620357</c:v>
                </c:pt>
                <c:pt idx="139">
                  <c:v>5737498.7847541599</c:v>
                </c:pt>
                <c:pt idx="140">
                  <c:v>6202113.1903149113</c:v>
                </c:pt>
                <c:pt idx="141">
                  <c:v>6704351.4026864246</c:v>
                </c:pt>
                <c:pt idx="142">
                  <c:v>7247260.1436706744</c:v>
                </c:pt>
                <c:pt idx="143">
                  <c:v>7834132.8542223601</c:v>
                </c:pt>
                <c:pt idx="144">
                  <c:v>8468529.6734113041</c:v>
                </c:pt>
                <c:pt idx="145">
                  <c:v>9154299.0352525152</c:v>
                </c:pt>
                <c:pt idx="146">
                  <c:v>9895601.0144164991</c:v>
                </c:pt>
                <c:pt idx="147">
                  <c:v>10696932.562441651</c:v>
                </c:pt>
                <c:pt idx="148">
                  <c:v>11563154.787538858</c:v>
                </c:pt>
                <c:pt idx="149">
                  <c:v>12499522.443475455</c:v>
                </c:pt>
                <c:pt idx="150">
                  <c:v>13511715.806426633</c:v>
                </c:pt>
                <c:pt idx="151">
                  <c:v>14605875.13316847</c:v>
                </c:pt>
                <c:pt idx="152">
                  <c:v>15788637.909645885</c:v>
                </c:pt>
                <c:pt idx="153">
                  <c:v>17067179.115876116</c:v>
                </c:pt>
                <c:pt idx="154">
                  <c:v>18449254.751446191</c:v>
                </c:pt>
                <c:pt idx="155">
                  <c:v>19943248.885642655</c:v>
                </c:pt>
                <c:pt idx="156">
                  <c:v>21558224.517633136</c:v>
                </c:pt>
                <c:pt idx="157">
                  <c:v>23303978.55523238</c:v>
                </c:pt>
                <c:pt idx="158">
                  <c:v>25191101.245769687</c:v>
                </c:pt>
                <c:pt idx="159">
                  <c:v>27231040.419582594</c:v>
                </c:pt>
                <c:pt idx="160">
                  <c:v>29436170.93585638</c:v>
                </c:pt>
                <c:pt idx="161">
                  <c:v>31819869.752087779</c:v>
                </c:pt>
                <c:pt idx="162">
                  <c:v>34396597.072566025</c:v>
                </c:pt>
                <c:pt idx="163">
                  <c:v>37181984.068141259</c:v>
                </c:pt>
                <c:pt idx="164">
                  <c:v>40192927.69941368</c:v>
                </c:pt>
                <c:pt idx="165">
                  <c:v>43447693.218568295</c:v>
                </c:pt>
                <c:pt idx="166">
                  <c:v>46966024.971660934</c:v>
                </c:pt>
                <c:pt idx="167">
                  <c:v>50769266.173514128</c:v>
                </c:pt>
                <c:pt idx="168">
                  <c:v>54880488.381811902</c:v>
                </c:pt>
                <c:pt idx="169">
                  <c:v>59324631.455820724</c:v>
                </c:pt>
                <c:pt idx="170">
                  <c:v>64128654.848766476</c:v>
                </c:pt>
                <c:pt idx="171">
                  <c:v>69321701.151650682</c:v>
                </c:pt>
                <c:pt idx="172">
                  <c:v>74935272.880609974</c:v>
                </c:pt>
                <c:pt idx="173">
                  <c:v>81003423.580261782</c:v>
                </c:pt>
                <c:pt idx="174">
                  <c:v>87562964.402324304</c:v>
                </c:pt>
                <c:pt idx="175">
                  <c:v>94653687.412676334</c:v>
                </c:pt>
                <c:pt idx="176">
                  <c:v>102318606.98150168</c:v>
                </c:pt>
                <c:pt idx="177">
                  <c:v>110604220.72086066</c:v>
                </c:pt>
                <c:pt idx="178">
                  <c:v>119560791.55261113</c:v>
                </c:pt>
                <c:pt idx="179">
                  <c:v>129242652.61778423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1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8"/>
          <c:min val="439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676.1835938066544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715644.56183372869</c:v>
                </c:pt>
                <c:pt idx="74">
                  <c:v>773596.42991476203</c:v>
                </c:pt>
                <c:pt idx="75">
                  <c:v>836241.15698360919</c:v>
                </c:pt>
                <c:pt idx="76">
                  <c:v>903958.7640164484</c:v>
                </c:pt>
                <c:pt idx="77">
                  <c:v>977160.0455419363</c:v>
                </c:pt>
                <c:pt idx="78">
                  <c:v>1056289.0616392593</c:v>
                </c:pt>
                <c:pt idx="79">
                  <c:v>1141825.8317346061</c:v>
                </c:pt>
                <c:pt idx="80">
                  <c:v>1234289.246537406</c:v>
                </c:pt>
                <c:pt idx="81">
                  <c:v>1334240.2157809797</c:v>
                </c:pt>
                <c:pt idx="82">
                  <c:v>1442285.0708627033</c:v>
                </c:pt>
                <c:pt idx="83">
                  <c:v>1559079.2430250829</c:v>
                </c:pt>
                <c:pt idx="84">
                  <c:v>1685331.2393906459</c:v>
                </c:pt>
                <c:pt idx="85">
                  <c:v>1821806.9409704241</c:v>
                </c:pt>
                <c:pt idx="86">
                  <c:v>1969334.2487189856</c:v>
                </c:pt>
                <c:pt idx="87">
                  <c:v>2128808.1058203261</c:v>
                </c:pt>
                <c:pt idx="88">
                  <c:v>2301195.9266712544</c:v>
                </c:pt>
                <c:pt idx="89">
                  <c:v>2487543.4654960488</c:v>
                </c:pt>
                <c:pt idx="90">
                  <c:v>2688981.1601930941</c:v>
                </c:pt>
                <c:pt idx="91">
                  <c:v>2906730.9898971026</c:v>
                </c:pt>
                <c:pt idx="92">
                  <c:v>3142113.8878568662</c:v>
                </c:pt>
                <c:pt idx="93">
                  <c:v>3396557.7545971973</c:v>
                </c:pt>
                <c:pt idx="94">
                  <c:v>3671606.119975205</c:v>
                </c:pt>
                <c:pt idx="95">
                  <c:v>3968927.5066774404</c:v>
                </c:pt>
                <c:pt idx="96">
                  <c:v>4290325.5519595826</c:v>
                </c:pt>
                <c:pt idx="97">
                  <c:v>4637749.9490300585</c:v>
                </c:pt>
                <c:pt idx="98">
                  <c:v>5013308.2744511822</c:v>
                </c:pt>
                <c:pt idx="99">
                  <c:v>5419278.7733062394</c:v>
                </c:pt>
                <c:pt idx="100">
                  <c:v>5858124.1796910288</c:v>
                </c:pt>
                <c:pt idx="101">
                  <c:v>6332506.6563689448</c:v>
                </c:pt>
                <c:pt idx="102">
                  <c:v>6845303.944217856</c:v>
                </c:pt>
                <c:pt idx="103">
                  <c:v>7399626.8194359848</c:v>
                </c:pt>
                <c:pt idx="104">
                  <c:v>7998837.9644072251</c:v>
                </c:pt>
                <c:pt idx="105">
                  <c:v>8646572.3667020183</c:v>
                </c:pt>
                <c:pt idx="106">
                  <c:v>9346759.3699599914</c:v>
                </c:pt>
                <c:pt idx="107">
                  <c:v>10103646.510421393</c:v>
                </c:pt>
                <c:pt idx="108">
                  <c:v>10921825.283706577</c:v>
                </c:pt>
                <c:pt idx="109">
                  <c:v>11806258.998152262</c:v>
                </c:pt>
                <c:pt idx="110">
                  <c:v>12762312.883670919</c:v>
                </c:pt>
                <c:pt idx="111">
                  <c:v>13795786.638782337</c:v>
                </c:pt>
                <c:pt idx="112">
                  <c:v>14912949.613257015</c:v>
                </c:pt>
                <c:pt idx="113">
                  <c:v>16120578.839799453</c:v>
                </c:pt>
                <c:pt idx="114">
                  <c:v>17426000.145482495</c:v>
                </c:pt>
                <c:pt idx="115">
                  <c:v>18837132.592326548</c:v>
                </c:pt>
                <c:pt idx="116">
                  <c:v>20362536.516613018</c:v>
                </c:pt>
                <c:pt idx="117">
                  <c:v>22011465.458352327</c:v>
                </c:pt>
                <c:pt idx="118">
                  <c:v>23793922.295925599</c:v>
                </c:pt>
                <c:pt idx="119">
                  <c:v>25720719.926428951</c:v>
                </c:pt>
                <c:pt idx="120">
                  <c:v>27803546.859824877</c:v>
                </c:pt>
                <c:pt idx="121">
                  <c:v>30055038.124813709</c:v>
                </c:pt>
                <c:pt idx="122">
                  <c:v>32488851.916560657</c:v>
                </c:pt>
                <c:pt idx="123">
                  <c:v>35119752.451245628</c:v>
                </c:pt>
                <c:pt idx="124">
                  <c:v>37963699.530055404</c:v>
                </c:pt>
                <c:pt idx="125">
                  <c:v>41037945.355939172</c:v>
                </c:pt>
                <c:pt idx="126">
                  <c:v>44361139.190445796</c:v>
                </c:pt>
                <c:pt idx="127">
                  <c:v>47953440.485521339</c:v>
                </c:pt>
                <c:pt idx="128">
                  <c:v>51836641.176556952</c:v>
                </c:pt>
                <c:pt idx="129">
                  <c:v>56034297.878552042</c:v>
                </c:pt>
                <c:pt idx="130">
                  <c:v>60571874.787332691</c:v>
                </c:pt>
                <c:pt idx="131">
                  <c:v>65476898.152705431</c:v>
                </c:pt>
                <c:pt idx="132">
                  <c:v>70779123.26062493</c:v>
                </c:pt>
                <c:pt idx="133">
                  <c:v>76510714.937337667</c:v>
                </c:pt>
                <c:pt idx="134">
                  <c:v>82706442.670491755</c:v>
                </c:pt>
                <c:pt idx="135">
                  <c:v>89403891.530873761</c:v>
                </c:pt>
                <c:pt idx="136">
                  <c:v>96643690.174284652</c:v>
                </c:pt>
                <c:pt idx="137">
                  <c:v>104469757.30667998</c:v>
                </c:pt>
                <c:pt idx="138">
                  <c:v>112929568.1077029</c:v>
                </c:pt>
                <c:pt idx="139">
                  <c:v>122074442.22881192</c:v>
                </c:pt>
                <c:pt idx="140">
                  <c:v>131959855.11308323</c:v>
                </c:pt>
                <c:pt idx="141">
                  <c:v>142645774.52524307</c:v>
                </c:pt>
                <c:pt idx="142">
                  <c:v>154197024.33341861</c:v>
                </c:pt>
                <c:pt idx="143">
                  <c:v>166683677.74941191</c:v>
                </c:pt>
                <c:pt idx="144">
                  <c:v>180181482.41300648</c:v>
                </c:pt>
                <c:pt idx="145">
                  <c:v>194772319.89898968</c:v>
                </c:pt>
                <c:pt idx="146">
                  <c:v>210544702.43439358</c:v>
                </c:pt>
                <c:pt idx="147">
                  <c:v>227594309.83918408</c:v>
                </c:pt>
                <c:pt idx="148">
                  <c:v>246024569.94763529</c:v>
                </c:pt>
                <c:pt idx="149">
                  <c:v>265947286.03139266</c:v>
                </c:pt>
                <c:pt idx="150">
                  <c:v>287483315.0303539</c:v>
                </c:pt>
                <c:pt idx="151">
                  <c:v>310763300.70571214</c:v>
                </c:pt>
                <c:pt idx="152">
                  <c:v>335928466.16267842</c:v>
                </c:pt>
                <c:pt idx="153">
                  <c:v>363131470.55055565</c:v>
                </c:pt>
                <c:pt idx="154">
                  <c:v>392537335.13715303</c:v>
                </c:pt>
                <c:pt idx="155">
                  <c:v>424324444.37537563</c:v>
                </c:pt>
                <c:pt idx="156">
                  <c:v>458685628.0347476</c:v>
                </c:pt>
                <c:pt idx="157">
                  <c:v>495829330.96239108</c:v>
                </c:pt>
                <c:pt idx="158">
                  <c:v>535980877.5695678</c:v>
                </c:pt>
                <c:pt idx="159">
                  <c:v>579383838.71452332</c:v>
                </c:pt>
                <c:pt idx="160">
                  <c:v>626301509.27354002</c:v>
                </c:pt>
                <c:pt idx="161">
                  <c:v>677018505.36356974</c:v>
                </c:pt>
                <c:pt idx="162">
                  <c:v>731842490.90566015</c:v>
                </c:pt>
                <c:pt idx="163">
                  <c:v>791106044.0030055</c:v>
                </c:pt>
                <c:pt idx="164">
                  <c:v>855168674.45561016</c:v>
                </c:pt>
                <c:pt idx="165">
                  <c:v>924419004.65038919</c:v>
                </c:pt>
                <c:pt idx="166">
                  <c:v>999277127.05661559</c:v>
                </c:pt>
                <c:pt idx="167">
                  <c:v>1080197152.6279602</c:v>
                </c:pt>
                <c:pt idx="168">
                  <c:v>1167669965.570466</c:v>
                </c:pt>
                <c:pt idx="169">
                  <c:v>1262226201.187675</c:v>
                </c:pt>
                <c:pt idx="170">
                  <c:v>1364439464.8673718</c:v>
                </c:pt>
                <c:pt idx="171">
                  <c:v>1474929811.7372487</c:v>
                </c:pt>
                <c:pt idx="172">
                  <c:v>1594367508.0980847</c:v>
                </c:pt>
                <c:pt idx="173">
                  <c:v>1723477097.4523783</c:v>
                </c:pt>
                <c:pt idx="174">
                  <c:v>1863041795.7941341</c:v>
                </c:pt>
                <c:pt idx="175">
                  <c:v>2013908242.8229008</c:v>
                </c:pt>
                <c:pt idx="176">
                  <c:v>2176991637.9042912</c:v>
                </c:pt>
                <c:pt idx="177">
                  <c:v>2353281291.9332056</c:v>
                </c:pt>
                <c:pt idx="178">
                  <c:v>2543846628.7789602</c:v>
                </c:pt>
                <c:pt idx="179">
                  <c:v>2749843672.7188134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728237.4</c:v>
                </c:pt>
                <c:pt idx="74">
                  <c:v>801061.14000000013</c:v>
                </c:pt>
                <c:pt idx="75">
                  <c:v>881167.25400000019</c:v>
                </c:pt>
                <c:pt idx="76">
                  <c:v>969283.9794000003</c:v>
                </c:pt>
                <c:pt idx="77">
                  <c:v>1066212.3773400004</c:v>
                </c:pt>
                <c:pt idx="78">
                  <c:v>1172833.6150740006</c:v>
                </c:pt>
                <c:pt idx="79">
                  <c:v>1290116.9765814007</c:v>
                </c:pt>
                <c:pt idx="80">
                  <c:v>1419128.6742395409</c:v>
                </c:pt>
                <c:pt idx="81">
                  <c:v>1561041.5416634951</c:v>
                </c:pt>
                <c:pt idx="82">
                  <c:v>1717145.6958298448</c:v>
                </c:pt>
                <c:pt idx="83">
                  <c:v>1888860.2654128294</c:v>
                </c:pt>
                <c:pt idx="84">
                  <c:v>2077746.2919541125</c:v>
                </c:pt>
                <c:pt idx="85">
                  <c:v>2285520.9211495239</c:v>
                </c:pt>
                <c:pt idx="86">
                  <c:v>2514073.0132644763</c:v>
                </c:pt>
                <c:pt idx="87">
                  <c:v>2765480.314590924</c:v>
                </c:pt>
                <c:pt idx="88">
                  <c:v>3042028.3460500166</c:v>
                </c:pt>
                <c:pt idx="89">
                  <c:v>3346231.1806550184</c:v>
                </c:pt>
                <c:pt idx="90">
                  <c:v>3680854.2987205205</c:v>
                </c:pt>
                <c:pt idx="91">
                  <c:v>4048939.7285925727</c:v>
                </c:pt>
                <c:pt idx="92">
                  <c:v>4453833.7014518306</c:v>
                </c:pt>
                <c:pt idx="93">
                  <c:v>4899217.0715970136</c:v>
                </c:pt>
                <c:pt idx="94">
                  <c:v>5389138.7787567154</c:v>
                </c:pt>
                <c:pt idx="95">
                  <c:v>5928052.6566323871</c:v>
                </c:pt>
                <c:pt idx="96">
                  <c:v>6520857.9222956263</c:v>
                </c:pt>
                <c:pt idx="97">
                  <c:v>7172943.7145251893</c:v>
                </c:pt>
                <c:pt idx="98">
                  <c:v>7890238.0859777089</c:v>
                </c:pt>
                <c:pt idx="99">
                  <c:v>8679261.8945754804</c:v>
                </c:pt>
                <c:pt idx="100">
                  <c:v>9547188.0840330292</c:v>
                </c:pt>
                <c:pt idx="101">
                  <c:v>10501906.892436333</c:v>
                </c:pt>
                <c:pt idx="102">
                  <c:v>11552097.581679968</c:v>
                </c:pt>
                <c:pt idx="103">
                  <c:v>12707307.339847965</c:v>
                </c:pt>
                <c:pt idx="104">
                  <c:v>13978038.073832763</c:v>
                </c:pt>
                <c:pt idx="105">
                  <c:v>15375841.881216042</c:v>
                </c:pt>
                <c:pt idx="106">
                  <c:v>16913426.069337647</c:v>
                </c:pt>
                <c:pt idx="107">
                  <c:v>18604768.676271413</c:v>
                </c:pt>
                <c:pt idx="108">
                  <c:v>20465245.543898556</c:v>
                </c:pt>
                <c:pt idx="109">
                  <c:v>22511770.098288413</c:v>
                </c:pt>
                <c:pt idx="110">
                  <c:v>24762947.108117256</c:v>
                </c:pt>
                <c:pt idx="111">
                  <c:v>27239241.818928983</c:v>
                </c:pt>
                <c:pt idx="112">
                  <c:v>29963166.000821885</c:v>
                </c:pt>
                <c:pt idx="113">
                  <c:v>32959482.600904077</c:v>
                </c:pt>
                <c:pt idx="114">
                  <c:v>36255430.860994488</c:v>
                </c:pt>
                <c:pt idx="115">
                  <c:v>39880973.947093941</c:v>
                </c:pt>
                <c:pt idx="116">
                  <c:v>43869071.341803342</c:v>
                </c:pt>
                <c:pt idx="117">
                  <c:v>48255978.475983679</c:v>
                </c:pt>
                <c:pt idx="118">
                  <c:v>53081576.323582053</c:v>
                </c:pt>
                <c:pt idx="119">
                  <c:v>58389733.955940261</c:v>
                </c:pt>
                <c:pt idx="120">
                  <c:v>64228707.351534292</c:v>
                </c:pt>
                <c:pt idx="121">
                  <c:v>70651578.086687729</c:v>
                </c:pt>
                <c:pt idx="122">
                  <c:v>77716735.895356506</c:v>
                </c:pt>
                <c:pt idx="123">
                  <c:v>85488409.48489216</c:v>
                </c:pt>
                <c:pt idx="124">
                  <c:v>94037250.433381379</c:v>
                </c:pt>
                <c:pt idx="125">
                  <c:v>103440975.47671953</c:v>
                </c:pt>
                <c:pt idx="126">
                  <c:v>113785073.02439149</c:v>
                </c:pt>
                <c:pt idx="127">
                  <c:v>125163580.32683064</c:v>
                </c:pt>
                <c:pt idx="128">
                  <c:v>137679938.35951373</c:v>
                </c:pt>
                <c:pt idx="129">
                  <c:v>151447932.19546512</c:v>
                </c:pt>
                <c:pt idx="130">
                  <c:v>166592725.41501164</c:v>
                </c:pt>
                <c:pt idx="131">
                  <c:v>183251997.95651281</c:v>
                </c:pt>
                <c:pt idx="132">
                  <c:v>201577197.7521641</c:v>
                </c:pt>
                <c:pt idx="133">
                  <c:v>221734917.52738053</c:v>
                </c:pt>
                <c:pt idx="134">
                  <c:v>243908409.28011858</c:v>
                </c:pt>
                <c:pt idx="135">
                  <c:v>268299250.20813048</c:v>
                </c:pt>
                <c:pt idx="136">
                  <c:v>295129175.22894353</c:v>
                </c:pt>
                <c:pt idx="137">
                  <c:v>324642092.75183791</c:v>
                </c:pt>
                <c:pt idx="138">
                  <c:v>357106302.02702171</c:v>
                </c:pt>
                <c:pt idx="139">
                  <c:v>392816932.22972393</c:v>
                </c:pt>
                <c:pt idx="140">
                  <c:v>432098625.45269638</c:v>
                </c:pt>
                <c:pt idx="141">
                  <c:v>475308487.99796605</c:v>
                </c:pt>
                <c:pt idx="142">
                  <c:v>522839336.79776269</c:v>
                </c:pt>
                <c:pt idx="143">
                  <c:v>575123270.47753906</c:v>
                </c:pt>
                <c:pt idx="144">
                  <c:v>632635597.52529299</c:v>
                </c:pt>
                <c:pt idx="145">
                  <c:v>695899157.27782238</c:v>
                </c:pt>
                <c:pt idx="146">
                  <c:v>765489073.00560462</c:v>
                </c:pt>
                <c:pt idx="147">
                  <c:v>842037980.3061651</c:v>
                </c:pt>
                <c:pt idx="148">
                  <c:v>926241778.33678174</c:v>
                </c:pt>
                <c:pt idx="149">
                  <c:v>1018865956.17046</c:v>
                </c:pt>
                <c:pt idx="150">
                  <c:v>1120752551.7875061</c:v>
                </c:pt>
                <c:pt idx="151">
                  <c:v>1232827806.9662569</c:v>
                </c:pt>
                <c:pt idx="152">
                  <c:v>1356110587.6628826</c:v>
                </c:pt>
                <c:pt idx="153">
                  <c:v>1491721646.4291708</c:v>
                </c:pt>
                <c:pt idx="154">
                  <c:v>1640893811.072088</c:v>
                </c:pt>
                <c:pt idx="155">
                  <c:v>1804983192.179297</c:v>
                </c:pt>
                <c:pt idx="156">
                  <c:v>1985481511.3972268</c:v>
                </c:pt>
                <c:pt idx="157">
                  <c:v>2184029662.5369496</c:v>
                </c:pt>
                <c:pt idx="158">
                  <c:v>2402432628.7906446</c:v>
                </c:pt>
                <c:pt idx="159">
                  <c:v>2642675891.6697092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827542.5</c:v>
                </c:pt>
                <c:pt idx="74">
                  <c:v>1034428.125</c:v>
                </c:pt>
                <c:pt idx="75">
                  <c:v>1293035.15625</c:v>
                </c:pt>
                <c:pt idx="76">
                  <c:v>1616293.9453125</c:v>
                </c:pt>
                <c:pt idx="77">
                  <c:v>2020367.431640625</c:v>
                </c:pt>
                <c:pt idx="78">
                  <c:v>2525459.2895507813</c:v>
                </c:pt>
                <c:pt idx="79">
                  <c:v>3156824.1119384766</c:v>
                </c:pt>
                <c:pt idx="80">
                  <c:v>3946030.1399230957</c:v>
                </c:pt>
                <c:pt idx="81">
                  <c:v>4932537.6749038696</c:v>
                </c:pt>
                <c:pt idx="82">
                  <c:v>6165672.093629837</c:v>
                </c:pt>
                <c:pt idx="83">
                  <c:v>7707090.1170372963</c:v>
                </c:pt>
                <c:pt idx="84">
                  <c:v>9633862.6462966204</c:v>
                </c:pt>
                <c:pt idx="85">
                  <c:v>12042328.307870775</c:v>
                </c:pt>
                <c:pt idx="86">
                  <c:v>15052910.384838469</c:v>
                </c:pt>
                <c:pt idx="87">
                  <c:v>18816137.981048085</c:v>
                </c:pt>
                <c:pt idx="88">
                  <c:v>23520172.476310104</c:v>
                </c:pt>
                <c:pt idx="89">
                  <c:v>29400215.59538763</c:v>
                </c:pt>
                <c:pt idx="90">
                  <c:v>36750269.49423454</c:v>
                </c:pt>
                <c:pt idx="91">
                  <c:v>45937836.867793173</c:v>
                </c:pt>
                <c:pt idx="92">
                  <c:v>57422296.084741466</c:v>
                </c:pt>
                <c:pt idx="93">
                  <c:v>71777870.105926827</c:v>
                </c:pt>
                <c:pt idx="94">
                  <c:v>89722337.63240853</c:v>
                </c:pt>
                <c:pt idx="95">
                  <c:v>112152922.04051065</c:v>
                </c:pt>
                <c:pt idx="96">
                  <c:v>140191152.55063832</c:v>
                </c:pt>
                <c:pt idx="97">
                  <c:v>175238940.6882979</c:v>
                </c:pt>
                <c:pt idx="98">
                  <c:v>219048675.86037236</c:v>
                </c:pt>
                <c:pt idx="99">
                  <c:v>273810844.82546544</c:v>
                </c:pt>
                <c:pt idx="100">
                  <c:v>342263556.0318318</c:v>
                </c:pt>
                <c:pt idx="101">
                  <c:v>427829445.03978974</c:v>
                </c:pt>
                <c:pt idx="102">
                  <c:v>534786806.29973716</c:v>
                </c:pt>
                <c:pt idx="103">
                  <c:v>668483507.87467146</c:v>
                </c:pt>
                <c:pt idx="104">
                  <c:v>835604384.84333932</c:v>
                </c:pt>
                <c:pt idx="105">
                  <c:v>1044505481.0541742</c:v>
                </c:pt>
                <c:pt idx="106">
                  <c:v>1305631851.3177178</c:v>
                </c:pt>
                <c:pt idx="107">
                  <c:v>1632039814.1471472</c:v>
                </c:pt>
                <c:pt idx="108">
                  <c:v>2040049767.683934</c:v>
                </c:pt>
                <c:pt idx="109">
                  <c:v>2550062209.6049175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926847.6</c:v>
                </c:pt>
                <c:pt idx="74">
                  <c:v>1297586.6399999999</c:v>
                </c:pt>
                <c:pt idx="75">
                  <c:v>1816621.2959999999</c:v>
                </c:pt>
                <c:pt idx="76">
                  <c:v>2543269.8143999996</c:v>
                </c:pt>
                <c:pt idx="77">
                  <c:v>3560577.7401599991</c:v>
                </c:pt>
                <c:pt idx="78">
                  <c:v>4984808.8362239981</c:v>
                </c:pt>
                <c:pt idx="79">
                  <c:v>6978732.3707135972</c:v>
                </c:pt>
                <c:pt idx="80">
                  <c:v>9770225.3189990353</c:v>
                </c:pt>
                <c:pt idx="81">
                  <c:v>13678315.446598649</c:v>
                </c:pt>
                <c:pt idx="82">
                  <c:v>19149641.625238106</c:v>
                </c:pt>
                <c:pt idx="83">
                  <c:v>26809498.275333345</c:v>
                </c:pt>
                <c:pt idx="84">
                  <c:v>37533297.585466683</c:v>
                </c:pt>
                <c:pt idx="85">
                  <c:v>52546616.619653352</c:v>
                </c:pt>
                <c:pt idx="86">
                  <c:v>73565263.267514691</c:v>
                </c:pt>
                <c:pt idx="87">
                  <c:v>102991368.57452056</c:v>
                </c:pt>
                <c:pt idx="88">
                  <c:v>144187916.00432876</c:v>
                </c:pt>
                <c:pt idx="89">
                  <c:v>201863082.40606025</c:v>
                </c:pt>
                <c:pt idx="90">
                  <c:v>282608315.36848432</c:v>
                </c:pt>
                <c:pt idx="91">
                  <c:v>395651641.51587802</c:v>
                </c:pt>
                <c:pt idx="92">
                  <c:v>553912298.12222922</c:v>
                </c:pt>
                <c:pt idx="93">
                  <c:v>775477217.37112081</c:v>
                </c:pt>
                <c:pt idx="94">
                  <c:v>1085668104.3195691</c:v>
                </c:pt>
                <c:pt idx="95">
                  <c:v>1519935346.0473967</c:v>
                </c:pt>
                <c:pt idx="96">
                  <c:v>2127909484.4663551</c:v>
                </c:pt>
                <c:pt idx="97">
                  <c:v>2765243340.4000001</c:v>
                </c:pt>
                <c:pt idx="98">
                  <c:v>2765243340.4000001</c:v>
                </c:pt>
                <c:pt idx="99">
                  <c:v>2765243340.4000001</c:v>
                </c:pt>
                <c:pt idx="100">
                  <c:v>2765243340.4000001</c:v>
                </c:pt>
                <c:pt idx="101">
                  <c:v>2765243340.4000001</c:v>
                </c:pt>
                <c:pt idx="102">
                  <c:v>2765243340.4000001</c:v>
                </c:pt>
                <c:pt idx="103">
                  <c:v>2765243340.4000001</c:v>
                </c:pt>
                <c:pt idx="104">
                  <c:v>2765243340.4000001</c:v>
                </c:pt>
                <c:pt idx="105">
                  <c:v>2765243340.4000001</c:v>
                </c:pt>
                <c:pt idx="106">
                  <c:v>2765243340.4000001</c:v>
                </c:pt>
                <c:pt idx="107">
                  <c:v>2765243340.4000001</c:v>
                </c:pt>
                <c:pt idx="108">
                  <c:v>2765243340.4000001</c:v>
                </c:pt>
                <c:pt idx="109">
                  <c:v>2765243340.4000001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  <c:pt idx="71">
                  <c:v>52909</c:v>
                </c:pt>
                <c:pt idx="72">
                  <c:v>58708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0.15689586089805507</c:v>
                </c:pt>
                <c:pt idx="58">
                  <c:v>0.157851954958213</c:v>
                </c:pt>
                <c:pt idx="59">
                  <c:v>0.16762774218490337</c:v>
                </c:pt>
                <c:pt idx="60">
                  <c:v>0.17158073035628271</c:v>
                </c:pt>
                <c:pt idx="61">
                  <c:v>0.17517211053665202</c:v>
                </c:pt>
                <c:pt idx="62">
                  <c:v>0.16721986551437004</c:v>
                </c:pt>
                <c:pt idx="63">
                  <c:v>0.15632116181061328</c:v>
                </c:pt>
                <c:pt idx="64">
                  <c:v>0.14359127759408455</c:v>
                </c:pt>
                <c:pt idx="65">
                  <c:v>0.14136935403193104</c:v>
                </c:pt>
                <c:pt idx="66">
                  <c:v>0.13926963111474691</c:v>
                </c:pt>
                <c:pt idx="67">
                  <c:v>0.13756433020980544</c:v>
                </c:pt>
                <c:pt idx="68">
                  <c:v>0.12802874750390955</c:v>
                </c:pt>
                <c:pt idx="69">
                  <c:v>0.11701673110032014</c:v>
                </c:pt>
                <c:pt idx="70">
                  <c:v>0.10169044719332405</c:v>
                </c:pt>
                <c:pt idx="71">
                  <c:v>9.0528532939319797E-2</c:v>
                </c:pt>
                <c:pt idx="72">
                  <c:v>8.0978562783374855E-2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0.11845937449570128</c:v>
                </c:pt>
                <c:pt idx="71">
                  <c:v>0.11649488356803173</c:v>
                </c:pt>
                <c:pt idx="72">
                  <c:v>0.11547901903301543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715644.56183372869</c:v>
                </c:pt>
                <c:pt idx="74">
                  <c:v>773596.42991476203</c:v>
                </c:pt>
                <c:pt idx="75">
                  <c:v>836241.15698360919</c:v>
                </c:pt>
                <c:pt idx="76">
                  <c:v>903958.7640164484</c:v>
                </c:pt>
                <c:pt idx="77">
                  <c:v>977160.0455419363</c:v>
                </c:pt>
                <c:pt idx="78">
                  <c:v>1056289.0616392593</c:v>
                </c:pt>
                <c:pt idx="79">
                  <c:v>1141825.8317346061</c:v>
                </c:pt>
                <c:pt idx="80">
                  <c:v>1234289.246537406</c:v>
                </c:pt>
                <c:pt idx="81">
                  <c:v>1334240.2157809797</c:v>
                </c:pt>
                <c:pt idx="82">
                  <c:v>1442285.0708627033</c:v>
                </c:pt>
                <c:pt idx="83">
                  <c:v>1559079.2430250829</c:v>
                </c:pt>
                <c:pt idx="84">
                  <c:v>1685331.2393906459</c:v>
                </c:pt>
                <c:pt idx="85">
                  <c:v>1821806.9409704241</c:v>
                </c:pt>
                <c:pt idx="86">
                  <c:v>1969334.2487189856</c:v>
                </c:pt>
                <c:pt idx="87">
                  <c:v>2128808.1058203261</c:v>
                </c:pt>
                <c:pt idx="88">
                  <c:v>2301195.9266712544</c:v>
                </c:pt>
                <c:pt idx="89">
                  <c:v>2487543.4654960488</c:v>
                </c:pt>
                <c:pt idx="90">
                  <c:v>2688981.1601930941</c:v>
                </c:pt>
                <c:pt idx="91">
                  <c:v>2906730.9898971026</c:v>
                </c:pt>
                <c:pt idx="92">
                  <c:v>3142113.8878568662</c:v>
                </c:pt>
                <c:pt idx="93">
                  <c:v>3396557.7545971973</c:v>
                </c:pt>
                <c:pt idx="94">
                  <c:v>3671606.119975205</c:v>
                </c:pt>
                <c:pt idx="95">
                  <c:v>3968927.5066774404</c:v>
                </c:pt>
                <c:pt idx="96">
                  <c:v>4290325.5519595826</c:v>
                </c:pt>
                <c:pt idx="97">
                  <c:v>4637749.9490300585</c:v>
                </c:pt>
                <c:pt idx="98">
                  <c:v>5013308.2744511822</c:v>
                </c:pt>
                <c:pt idx="99">
                  <c:v>5419278.7733062394</c:v>
                </c:pt>
                <c:pt idx="100">
                  <c:v>5858124.1796910288</c:v>
                </c:pt>
                <c:pt idx="101">
                  <c:v>6332506.6563689448</c:v>
                </c:pt>
                <c:pt idx="102">
                  <c:v>6845303.944217856</c:v>
                </c:pt>
                <c:pt idx="103">
                  <c:v>7399626.8194359848</c:v>
                </c:pt>
                <c:pt idx="104">
                  <c:v>7998837.9644072251</c:v>
                </c:pt>
                <c:pt idx="105">
                  <c:v>8646572.3667020183</c:v>
                </c:pt>
                <c:pt idx="106">
                  <c:v>9346759.3699599914</c:v>
                </c:pt>
                <c:pt idx="107">
                  <c:v>10103646.510421393</c:v>
                </c:pt>
                <c:pt idx="108">
                  <c:v>10921825.283706577</c:v>
                </c:pt>
                <c:pt idx="109">
                  <c:v>11806258.998152262</c:v>
                </c:pt>
                <c:pt idx="110">
                  <c:v>12762312.883670919</c:v>
                </c:pt>
                <c:pt idx="111">
                  <c:v>13795786.638782337</c:v>
                </c:pt>
                <c:pt idx="112">
                  <c:v>14912949.613257015</c:v>
                </c:pt>
                <c:pt idx="113">
                  <c:v>16120578.839799453</c:v>
                </c:pt>
                <c:pt idx="114">
                  <c:v>17426000.145482495</c:v>
                </c:pt>
                <c:pt idx="115">
                  <c:v>18837132.592326548</c:v>
                </c:pt>
                <c:pt idx="116">
                  <c:v>20362536.516613018</c:v>
                </c:pt>
                <c:pt idx="117">
                  <c:v>22011465.458352327</c:v>
                </c:pt>
                <c:pt idx="118">
                  <c:v>23793922.295925599</c:v>
                </c:pt>
                <c:pt idx="119">
                  <c:v>25720719.926428951</c:v>
                </c:pt>
                <c:pt idx="120">
                  <c:v>27803546.859824877</c:v>
                </c:pt>
                <c:pt idx="121">
                  <c:v>30055038.124813709</c:v>
                </c:pt>
                <c:pt idx="122">
                  <c:v>32488851.916560657</c:v>
                </c:pt>
                <c:pt idx="123">
                  <c:v>35119752.451245628</c:v>
                </c:pt>
                <c:pt idx="124">
                  <c:v>37963699.530055404</c:v>
                </c:pt>
                <c:pt idx="125">
                  <c:v>41037945.355939172</c:v>
                </c:pt>
                <c:pt idx="126">
                  <c:v>44361139.190445796</c:v>
                </c:pt>
                <c:pt idx="127">
                  <c:v>47953440.485521339</c:v>
                </c:pt>
                <c:pt idx="128">
                  <c:v>51836641.176556952</c:v>
                </c:pt>
                <c:pt idx="129">
                  <c:v>56034297.878552042</c:v>
                </c:pt>
                <c:pt idx="130">
                  <c:v>60571874.787332691</c:v>
                </c:pt>
                <c:pt idx="131">
                  <c:v>65476898.152705431</c:v>
                </c:pt>
                <c:pt idx="132">
                  <c:v>70779123.26062493</c:v>
                </c:pt>
                <c:pt idx="133">
                  <c:v>76510714.937337667</c:v>
                </c:pt>
                <c:pt idx="134">
                  <c:v>82706442.670491755</c:v>
                </c:pt>
                <c:pt idx="135">
                  <c:v>89403891.530873761</c:v>
                </c:pt>
                <c:pt idx="136">
                  <c:v>96643690.174284652</c:v>
                </c:pt>
                <c:pt idx="137">
                  <c:v>104469757.30667998</c:v>
                </c:pt>
                <c:pt idx="138">
                  <c:v>112929568.1077029</c:v>
                </c:pt>
                <c:pt idx="139">
                  <c:v>122074442.22881192</c:v>
                </c:pt>
                <c:pt idx="140">
                  <c:v>131959855.11308323</c:v>
                </c:pt>
                <c:pt idx="141">
                  <c:v>142645774.52524307</c:v>
                </c:pt>
                <c:pt idx="142">
                  <c:v>154197024.33341861</c:v>
                </c:pt>
                <c:pt idx="143">
                  <c:v>166683677.74941191</c:v>
                </c:pt>
                <c:pt idx="144">
                  <c:v>180181482.41300648</c:v>
                </c:pt>
                <c:pt idx="145">
                  <c:v>194772319.89898968</c:v>
                </c:pt>
                <c:pt idx="146">
                  <c:v>210544702.43439358</c:v>
                </c:pt>
                <c:pt idx="147">
                  <c:v>227594309.83918408</c:v>
                </c:pt>
                <c:pt idx="148">
                  <c:v>246024569.94763529</c:v>
                </c:pt>
                <c:pt idx="149">
                  <c:v>265947286.03139266</c:v>
                </c:pt>
                <c:pt idx="150">
                  <c:v>287483315.0303539</c:v>
                </c:pt>
                <c:pt idx="151">
                  <c:v>310763300.70571214</c:v>
                </c:pt>
                <c:pt idx="152">
                  <c:v>335928466.16267842</c:v>
                </c:pt>
                <c:pt idx="153">
                  <c:v>363131470.55055565</c:v>
                </c:pt>
                <c:pt idx="154">
                  <c:v>392537335.13715303</c:v>
                </c:pt>
                <c:pt idx="155">
                  <c:v>424324444.37537563</c:v>
                </c:pt>
                <c:pt idx="156">
                  <c:v>458685628.0347476</c:v>
                </c:pt>
                <c:pt idx="157">
                  <c:v>495829330.96239108</c:v>
                </c:pt>
                <c:pt idx="158">
                  <c:v>535980877.5695678</c:v>
                </c:pt>
                <c:pt idx="159">
                  <c:v>579383838.71452332</c:v>
                </c:pt>
                <c:pt idx="160">
                  <c:v>626301509.27354002</c:v>
                </c:pt>
                <c:pt idx="161">
                  <c:v>677018505.36356974</c:v>
                </c:pt>
                <c:pt idx="162">
                  <c:v>731842490.90566015</c:v>
                </c:pt>
                <c:pt idx="163">
                  <c:v>791106044.0030055</c:v>
                </c:pt>
                <c:pt idx="164">
                  <c:v>855168674.45561016</c:v>
                </c:pt>
                <c:pt idx="165">
                  <c:v>924419004.65038919</c:v>
                </c:pt>
                <c:pt idx="166">
                  <c:v>999277127.05661559</c:v>
                </c:pt>
                <c:pt idx="167">
                  <c:v>1080197152.6279602</c:v>
                </c:pt>
                <c:pt idx="168">
                  <c:v>1167669965.570466</c:v>
                </c:pt>
                <c:pt idx="169">
                  <c:v>1262226201.187675</c:v>
                </c:pt>
                <c:pt idx="170">
                  <c:v>1364439464.8673718</c:v>
                </c:pt>
                <c:pt idx="171">
                  <c:v>1474929811.7372487</c:v>
                </c:pt>
                <c:pt idx="172">
                  <c:v>1594367508.0980847</c:v>
                </c:pt>
                <c:pt idx="173">
                  <c:v>1723477097.4523783</c:v>
                </c:pt>
                <c:pt idx="174">
                  <c:v>1863041795.7941341</c:v>
                </c:pt>
                <c:pt idx="175">
                  <c:v>2013908242.8229008</c:v>
                </c:pt>
                <c:pt idx="176">
                  <c:v>2176991637.9042912</c:v>
                </c:pt>
                <c:pt idx="177">
                  <c:v>2353281291.9332056</c:v>
                </c:pt>
                <c:pt idx="178">
                  <c:v>2543846628.7789602</c:v>
                </c:pt>
                <c:pt idx="179">
                  <c:v>2749843672.7188134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728237.4</c:v>
                </c:pt>
                <c:pt idx="74">
                  <c:v>801061.14000000013</c:v>
                </c:pt>
                <c:pt idx="75">
                  <c:v>881167.25400000019</c:v>
                </c:pt>
                <c:pt idx="76">
                  <c:v>969283.9794000003</c:v>
                </c:pt>
                <c:pt idx="77">
                  <c:v>1066212.3773400004</c:v>
                </c:pt>
                <c:pt idx="78">
                  <c:v>1172833.6150740006</c:v>
                </c:pt>
                <c:pt idx="79">
                  <c:v>1290116.9765814007</c:v>
                </c:pt>
                <c:pt idx="80">
                  <c:v>1419128.6742395409</c:v>
                </c:pt>
                <c:pt idx="81">
                  <c:v>1561041.5416634951</c:v>
                </c:pt>
                <c:pt idx="82">
                  <c:v>1717145.6958298448</c:v>
                </c:pt>
                <c:pt idx="83">
                  <c:v>1888860.2654128294</c:v>
                </c:pt>
                <c:pt idx="84">
                  <c:v>2077746.2919541125</c:v>
                </c:pt>
                <c:pt idx="85">
                  <c:v>2285520.9211495239</c:v>
                </c:pt>
                <c:pt idx="86">
                  <c:v>2514073.0132644763</c:v>
                </c:pt>
                <c:pt idx="87">
                  <c:v>2765480.314590924</c:v>
                </c:pt>
                <c:pt idx="88">
                  <c:v>3042028.3460500166</c:v>
                </c:pt>
                <c:pt idx="89">
                  <c:v>3346231.1806550184</c:v>
                </c:pt>
                <c:pt idx="90">
                  <c:v>3680854.2987205205</c:v>
                </c:pt>
                <c:pt idx="91">
                  <c:v>4048939.7285925727</c:v>
                </c:pt>
                <c:pt idx="92">
                  <c:v>4453833.7014518306</c:v>
                </c:pt>
                <c:pt idx="93">
                  <c:v>4899217.0715970136</c:v>
                </c:pt>
                <c:pt idx="94">
                  <c:v>5389138.7787567154</c:v>
                </c:pt>
                <c:pt idx="95">
                  <c:v>5928052.6566323871</c:v>
                </c:pt>
                <c:pt idx="96">
                  <c:v>6520857.9222956263</c:v>
                </c:pt>
                <c:pt idx="97">
                  <c:v>7172943.7145251893</c:v>
                </c:pt>
                <c:pt idx="98">
                  <c:v>7890238.0859777089</c:v>
                </c:pt>
                <c:pt idx="99">
                  <c:v>8679261.8945754804</c:v>
                </c:pt>
                <c:pt idx="100">
                  <c:v>9547188.0840330292</c:v>
                </c:pt>
                <c:pt idx="101">
                  <c:v>10501906.892436333</c:v>
                </c:pt>
                <c:pt idx="102">
                  <c:v>11552097.581679968</c:v>
                </c:pt>
                <c:pt idx="103">
                  <c:v>12707307.339847965</c:v>
                </c:pt>
                <c:pt idx="104">
                  <c:v>13978038.073832763</c:v>
                </c:pt>
                <c:pt idx="105">
                  <c:v>15375841.881216042</c:v>
                </c:pt>
                <c:pt idx="106">
                  <c:v>16913426.069337647</c:v>
                </c:pt>
                <c:pt idx="107">
                  <c:v>18604768.676271413</c:v>
                </c:pt>
                <c:pt idx="108">
                  <c:v>20465245.543898556</c:v>
                </c:pt>
                <c:pt idx="109">
                  <c:v>22511770.098288413</c:v>
                </c:pt>
                <c:pt idx="110">
                  <c:v>24762947.108117256</c:v>
                </c:pt>
                <c:pt idx="111">
                  <c:v>27239241.818928983</c:v>
                </c:pt>
                <c:pt idx="112">
                  <c:v>29963166.000821885</c:v>
                </c:pt>
                <c:pt idx="113">
                  <c:v>32959482.600904077</c:v>
                </c:pt>
                <c:pt idx="114">
                  <c:v>36255430.860994488</c:v>
                </c:pt>
                <c:pt idx="115">
                  <c:v>39880973.947093941</c:v>
                </c:pt>
                <c:pt idx="116">
                  <c:v>43869071.341803342</c:v>
                </c:pt>
                <c:pt idx="117">
                  <c:v>48255978.475983679</c:v>
                </c:pt>
                <c:pt idx="118">
                  <c:v>53081576.323582053</c:v>
                </c:pt>
                <c:pt idx="119">
                  <c:v>58389733.955940261</c:v>
                </c:pt>
                <c:pt idx="120">
                  <c:v>64228707.351534292</c:v>
                </c:pt>
                <c:pt idx="121">
                  <c:v>70651578.086687729</c:v>
                </c:pt>
                <c:pt idx="122">
                  <c:v>77716735.895356506</c:v>
                </c:pt>
                <c:pt idx="123">
                  <c:v>85488409.48489216</c:v>
                </c:pt>
                <c:pt idx="124">
                  <c:v>94037250.433381379</c:v>
                </c:pt>
                <c:pt idx="125">
                  <c:v>103440975.47671953</c:v>
                </c:pt>
                <c:pt idx="126">
                  <c:v>113785073.02439149</c:v>
                </c:pt>
                <c:pt idx="127">
                  <c:v>125163580.32683064</c:v>
                </c:pt>
                <c:pt idx="128">
                  <c:v>137679938.35951373</c:v>
                </c:pt>
                <c:pt idx="129">
                  <c:v>151447932.19546512</c:v>
                </c:pt>
                <c:pt idx="130">
                  <c:v>166592725.41501164</c:v>
                </c:pt>
                <c:pt idx="131">
                  <c:v>183251997.95651281</c:v>
                </c:pt>
                <c:pt idx="132">
                  <c:v>201577197.7521641</c:v>
                </c:pt>
                <c:pt idx="133">
                  <c:v>221734917.52738053</c:v>
                </c:pt>
                <c:pt idx="134">
                  <c:v>243908409.28011858</c:v>
                </c:pt>
                <c:pt idx="135">
                  <c:v>268299250.20813048</c:v>
                </c:pt>
                <c:pt idx="136">
                  <c:v>295129175.22894353</c:v>
                </c:pt>
                <c:pt idx="137">
                  <c:v>324642092.75183791</c:v>
                </c:pt>
                <c:pt idx="138">
                  <c:v>357106302.02702171</c:v>
                </c:pt>
                <c:pt idx="139">
                  <c:v>392816932.22972393</c:v>
                </c:pt>
                <c:pt idx="140">
                  <c:v>432098625.45269638</c:v>
                </c:pt>
                <c:pt idx="141">
                  <c:v>475308487.99796605</c:v>
                </c:pt>
                <c:pt idx="142">
                  <c:v>522839336.79776269</c:v>
                </c:pt>
                <c:pt idx="143">
                  <c:v>575123270.47753906</c:v>
                </c:pt>
                <c:pt idx="144">
                  <c:v>632635597.52529299</c:v>
                </c:pt>
                <c:pt idx="145">
                  <c:v>695899157.27782238</c:v>
                </c:pt>
                <c:pt idx="146">
                  <c:v>765489073.00560462</c:v>
                </c:pt>
                <c:pt idx="147">
                  <c:v>842037980.3061651</c:v>
                </c:pt>
                <c:pt idx="148">
                  <c:v>926241778.33678174</c:v>
                </c:pt>
                <c:pt idx="149">
                  <c:v>1018865956.17046</c:v>
                </c:pt>
                <c:pt idx="150">
                  <c:v>1120752551.7875061</c:v>
                </c:pt>
                <c:pt idx="151">
                  <c:v>1232827806.9662569</c:v>
                </c:pt>
                <c:pt idx="152">
                  <c:v>1356110587.6628826</c:v>
                </c:pt>
                <c:pt idx="153">
                  <c:v>1491721646.4291708</c:v>
                </c:pt>
                <c:pt idx="154">
                  <c:v>1640893811.072088</c:v>
                </c:pt>
                <c:pt idx="155">
                  <c:v>1804983192.179297</c:v>
                </c:pt>
                <c:pt idx="156">
                  <c:v>1985481511.3972268</c:v>
                </c:pt>
                <c:pt idx="157">
                  <c:v>2184029662.5369496</c:v>
                </c:pt>
                <c:pt idx="158">
                  <c:v>2402432628.7906446</c:v>
                </c:pt>
                <c:pt idx="159">
                  <c:v>2642675891.6697092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827542.5</c:v>
                </c:pt>
                <c:pt idx="74">
                  <c:v>1034428.125</c:v>
                </c:pt>
                <c:pt idx="75">
                  <c:v>1293035.15625</c:v>
                </c:pt>
                <c:pt idx="76">
                  <c:v>1616293.9453125</c:v>
                </c:pt>
                <c:pt idx="77">
                  <c:v>2020367.431640625</c:v>
                </c:pt>
                <c:pt idx="78">
                  <c:v>2525459.2895507813</c:v>
                </c:pt>
                <c:pt idx="79">
                  <c:v>3156824.1119384766</c:v>
                </c:pt>
                <c:pt idx="80">
                  <c:v>3946030.1399230957</c:v>
                </c:pt>
                <c:pt idx="81">
                  <c:v>4932537.6749038696</c:v>
                </c:pt>
                <c:pt idx="82">
                  <c:v>6165672.093629837</c:v>
                </c:pt>
                <c:pt idx="83">
                  <c:v>7707090.1170372963</c:v>
                </c:pt>
                <c:pt idx="84">
                  <c:v>9633862.6462966204</c:v>
                </c:pt>
                <c:pt idx="85">
                  <c:v>12042328.307870775</c:v>
                </c:pt>
                <c:pt idx="86">
                  <c:v>15052910.384838469</c:v>
                </c:pt>
                <c:pt idx="87">
                  <c:v>18816137.981048085</c:v>
                </c:pt>
                <c:pt idx="88">
                  <c:v>23520172.476310104</c:v>
                </c:pt>
                <c:pt idx="89">
                  <c:v>29400215.59538763</c:v>
                </c:pt>
                <c:pt idx="90">
                  <c:v>36750269.49423454</c:v>
                </c:pt>
                <c:pt idx="91">
                  <c:v>45937836.867793173</c:v>
                </c:pt>
                <c:pt idx="92">
                  <c:v>57422296.084741466</c:v>
                </c:pt>
                <c:pt idx="93">
                  <c:v>71777870.105926827</c:v>
                </c:pt>
                <c:pt idx="94">
                  <c:v>89722337.63240853</c:v>
                </c:pt>
                <c:pt idx="95">
                  <c:v>112152922.04051065</c:v>
                </c:pt>
                <c:pt idx="96">
                  <c:v>140191152.55063832</c:v>
                </c:pt>
                <c:pt idx="97">
                  <c:v>175238940.6882979</c:v>
                </c:pt>
                <c:pt idx="98">
                  <c:v>219048675.86037236</c:v>
                </c:pt>
                <c:pt idx="99">
                  <c:v>273810844.82546544</c:v>
                </c:pt>
                <c:pt idx="100">
                  <c:v>342263556.0318318</c:v>
                </c:pt>
                <c:pt idx="101">
                  <c:v>427829445.03978974</c:v>
                </c:pt>
                <c:pt idx="102">
                  <c:v>534786806.29973716</c:v>
                </c:pt>
                <c:pt idx="103">
                  <c:v>668483507.87467146</c:v>
                </c:pt>
                <c:pt idx="104">
                  <c:v>835604384.84333932</c:v>
                </c:pt>
                <c:pt idx="105">
                  <c:v>1044505481.0541742</c:v>
                </c:pt>
                <c:pt idx="106">
                  <c:v>1305631851.3177178</c:v>
                </c:pt>
                <c:pt idx="107">
                  <c:v>1632039814.1471472</c:v>
                </c:pt>
                <c:pt idx="108">
                  <c:v>2040049767.683934</c:v>
                </c:pt>
                <c:pt idx="109">
                  <c:v>2550062209.6049175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926847.6</c:v>
                </c:pt>
                <c:pt idx="74">
                  <c:v>1297586.6399999999</c:v>
                </c:pt>
                <c:pt idx="75">
                  <c:v>1816621.2959999999</c:v>
                </c:pt>
                <c:pt idx="76">
                  <c:v>2543269.8143999996</c:v>
                </c:pt>
                <c:pt idx="77">
                  <c:v>3560577.7401599991</c:v>
                </c:pt>
                <c:pt idx="78">
                  <c:v>4984808.8362239981</c:v>
                </c:pt>
                <c:pt idx="79">
                  <c:v>6978732.3707135972</c:v>
                </c:pt>
                <c:pt idx="80">
                  <c:v>9770225.3189990353</c:v>
                </c:pt>
                <c:pt idx="81">
                  <c:v>13678315.446598649</c:v>
                </c:pt>
                <c:pt idx="82">
                  <c:v>19149641.625238106</c:v>
                </c:pt>
                <c:pt idx="83">
                  <c:v>26809498.275333345</c:v>
                </c:pt>
                <c:pt idx="84">
                  <c:v>37533297.585466683</c:v>
                </c:pt>
                <c:pt idx="85">
                  <c:v>52546616.619653352</c:v>
                </c:pt>
                <c:pt idx="86">
                  <c:v>73565263.267514691</c:v>
                </c:pt>
                <c:pt idx="87">
                  <c:v>102991368.57452056</c:v>
                </c:pt>
                <c:pt idx="88">
                  <c:v>144187916.00432876</c:v>
                </c:pt>
                <c:pt idx="89">
                  <c:v>201863082.40606025</c:v>
                </c:pt>
                <c:pt idx="90">
                  <c:v>282608315.36848432</c:v>
                </c:pt>
                <c:pt idx="91">
                  <c:v>395651641.51587802</c:v>
                </c:pt>
                <c:pt idx="92">
                  <c:v>553912298.12222922</c:v>
                </c:pt>
                <c:pt idx="93">
                  <c:v>775477217.37112081</c:v>
                </c:pt>
                <c:pt idx="94">
                  <c:v>1085668104.3195691</c:v>
                </c:pt>
                <c:pt idx="95">
                  <c:v>1519935346.0473967</c:v>
                </c:pt>
                <c:pt idx="96">
                  <c:v>2127909484.4663551</c:v>
                </c:pt>
                <c:pt idx="97">
                  <c:v>2765243340.4000001</c:v>
                </c:pt>
                <c:pt idx="98">
                  <c:v>2765243340.4000001</c:v>
                </c:pt>
                <c:pt idx="99">
                  <c:v>2765243340.4000001</c:v>
                </c:pt>
                <c:pt idx="100">
                  <c:v>2765243340.4000001</c:v>
                </c:pt>
                <c:pt idx="101">
                  <c:v>2765243340.4000001</c:v>
                </c:pt>
                <c:pt idx="102">
                  <c:v>2765243340.4000001</c:v>
                </c:pt>
                <c:pt idx="103">
                  <c:v>2765243340.4000001</c:v>
                </c:pt>
                <c:pt idx="104">
                  <c:v>2765243340.4000001</c:v>
                </c:pt>
                <c:pt idx="105">
                  <c:v>2765243340.4000001</c:v>
                </c:pt>
                <c:pt idx="106">
                  <c:v>2765243340.4000001</c:v>
                </c:pt>
                <c:pt idx="107">
                  <c:v>2765243340.4000001</c:v>
                </c:pt>
                <c:pt idx="108">
                  <c:v>2765243340.4000001</c:v>
                </c:pt>
                <c:pt idx="109">
                  <c:v>2765243340.4000001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  <c:pt idx="71">
                  <c:v>52909</c:v>
                </c:pt>
                <c:pt idx="72">
                  <c:v>58708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0.15689586089805507</c:v>
                </c:pt>
                <c:pt idx="58">
                  <c:v>0.157851954958213</c:v>
                </c:pt>
                <c:pt idx="59">
                  <c:v>0.16762774218490337</c:v>
                </c:pt>
                <c:pt idx="60">
                  <c:v>0.17158073035628271</c:v>
                </c:pt>
                <c:pt idx="61">
                  <c:v>0.17517211053665202</c:v>
                </c:pt>
                <c:pt idx="62">
                  <c:v>0.16721986551437004</c:v>
                </c:pt>
                <c:pt idx="63">
                  <c:v>0.15632116181061328</c:v>
                </c:pt>
                <c:pt idx="64">
                  <c:v>0.14359127759408455</c:v>
                </c:pt>
                <c:pt idx="65">
                  <c:v>0.14136935403193104</c:v>
                </c:pt>
                <c:pt idx="66">
                  <c:v>0.13926963111474691</c:v>
                </c:pt>
                <c:pt idx="67">
                  <c:v>0.13756433020980544</c:v>
                </c:pt>
                <c:pt idx="68">
                  <c:v>0.12802874750390955</c:v>
                </c:pt>
                <c:pt idx="69">
                  <c:v>0.11701673110032014</c:v>
                </c:pt>
                <c:pt idx="70">
                  <c:v>0.10169044719332405</c:v>
                </c:pt>
                <c:pt idx="71">
                  <c:v>9.0528532939319797E-2</c:v>
                </c:pt>
                <c:pt idx="72">
                  <c:v>8.0978562783374855E-2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0.11845937449570128</c:v>
                </c:pt>
                <c:pt idx="71">
                  <c:v>0.11649488356803173</c:v>
                </c:pt>
                <c:pt idx="72">
                  <c:v>0.11547901903301543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9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132406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  <c:pt idx="30">
                  <c:v>243453</c:v>
                </c:pt>
                <c:pt idx="31">
                  <c:v>275586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6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3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9.6305972131782824E-2"/>
          <c:y val="0.11603266116356595"/>
          <c:w val="0.26021743599260994"/>
          <c:h val="0.4167506107956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1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535207644430425"/>
          <c:h val="0.43858185131684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  <c:pt idx="71">
                  <c:v>258117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#N/A</c:v>
                </c:pt>
                <c:pt idx="25" formatCode="0%">
                  <c:v>#N/A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#N/A</c:v>
                </c:pt>
                <c:pt idx="22" formatCode="0%">
                  <c:v>#N/A</c:v>
                </c:pt>
                <c:pt idx="23" formatCode="0%">
                  <c:v>#N/A</c:v>
                </c:pt>
                <c:pt idx="24" formatCode="0%">
                  <c:v>#N/A</c:v>
                </c:pt>
                <c:pt idx="25" formatCode="0%">
                  <c:v>#N/A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33"/>
          <c:min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0.32691908521948104</c:v>
                </c:pt>
                <c:pt idx="17" formatCode="0%">
                  <c:v>0.35823595877483055</c:v>
                </c:pt>
                <c:pt idx="18" formatCode="0%">
                  <c:v>0.39705621929670976</c:v>
                </c:pt>
                <c:pt idx="19" formatCode="0%">
                  <c:v>0.4000802889670878</c:v>
                </c:pt>
                <c:pt idx="20" formatCode="0%">
                  <c:v>0.40304336392592849</c:v>
                </c:pt>
                <c:pt idx="21" formatCode="0%">
                  <c:v>0.37250308686204309</c:v>
                </c:pt>
                <c:pt idx="22" formatCode="0%">
                  <c:v>0.33614884338045492</c:v>
                </c:pt>
                <c:pt idx="23" formatCode="0%">
                  <c:v>0.28808617604624193</c:v>
                </c:pt>
                <c:pt idx="24" formatCode="0%">
                  <c:v>0.26657202139527764</c:v>
                </c:pt>
                <c:pt idx="25" formatCode="0%">
                  <c:v>0.24839582648679101</c:v>
                </c:pt>
                <c:pt idx="26" formatCode="0%">
                  <c:v>0.22963741368743928</c:v>
                </c:pt>
                <c:pt idx="27" formatCode="0%">
                  <c:v>0.2119651577172815</c:v>
                </c:pt>
                <c:pt idx="28" formatCode="0%">
                  <c:v>0.1951140245100921</c:v>
                </c:pt>
                <c:pt idx="29" formatCode="0%">
                  <c:v>0.17753237365011457</c:v>
                </c:pt>
                <c:pt idx="30" formatCode="0%">
                  <c:v>0.16150641308800381</c:v>
                </c:pt>
                <c:pt idx="31" formatCode="0%">
                  <c:v>0.15087430502074492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33"/>
          <c:min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0.74114</cdr:x>
      <cdr:y>0.71507</cdr:y>
    </cdr:from>
    <cdr:to>
      <cdr:x>0.85248</cdr:x>
      <cdr:y>0.77508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774651" y="4669080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0.57282</cdr:x>
      <cdr:y>0.63725</cdr:y>
    </cdr:from>
    <cdr:to>
      <cdr:x>0.68416</cdr:x>
      <cdr:y>0.69726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008992" y="4160974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0.21948</cdr:x>
      <cdr:y>0.16798</cdr:y>
    </cdr:from>
    <cdr:to>
      <cdr:x>0.45774</cdr:x>
      <cdr:y>0.23581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2302330" y="1096848"/>
          <a:ext cx="2499378" cy="4429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0.56231</cdr:x>
      <cdr:y>0.51132</cdr:y>
    </cdr:from>
    <cdr:to>
      <cdr:x>0.76122</cdr:x>
      <cdr:y>0.57915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898670" y="3338713"/>
          <a:ext cx="2086591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137160</xdr:colOff>
      <xdr:row>2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123825</xdr:colOff>
      <xdr:row>5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3" zoomScaleNormal="63" workbookViewId="0">
      <selection activeCell="Z3" sqref="Z3:AC5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1" t="str">
        <f>C7&amp;" Covid-19 Active Case Projections"</f>
        <v>World Covid-19 Active Case Projections</v>
      </c>
      <c r="C2" s="15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3"/>
      <c r="C3" s="14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1" t="s">
        <v>541</v>
      </c>
      <c r="X3" s="102"/>
      <c r="Y3" s="103"/>
      <c r="Z3" s="110" t="s">
        <v>604</v>
      </c>
      <c r="AA3" s="116"/>
      <c r="AB3" s="116"/>
      <c r="AC3" s="111"/>
    </row>
    <row r="4" spans="1:32" x14ac:dyDescent="0.25">
      <c r="A4" s="46"/>
      <c r="B4" s="143"/>
      <c r="C4" s="14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4"/>
      <c r="X4" s="105"/>
      <c r="Y4" s="106"/>
      <c r="Z4" s="112"/>
      <c r="AA4" s="117"/>
      <c r="AB4" s="117"/>
      <c r="AC4" s="113"/>
    </row>
    <row r="5" spans="1:32" x14ac:dyDescent="0.25">
      <c r="A5" s="46"/>
      <c r="B5" s="145"/>
      <c r="C5" s="14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7"/>
      <c r="X5" s="108"/>
      <c r="Y5" s="109"/>
      <c r="Z5" s="114"/>
      <c r="AA5" s="118"/>
      <c r="AB5" s="118"/>
      <c r="AC5" s="115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5" t="s">
        <v>476</v>
      </c>
      <c r="C7" s="153" t="str">
        <f>Z3</f>
        <v>World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6"/>
      <c r="C8" s="154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1" t="s">
        <v>540</v>
      </c>
      <c r="X8" s="102"/>
      <c r="Y8" s="103"/>
      <c r="Z8" s="110">
        <v>4</v>
      </c>
      <c r="AA8" s="111"/>
      <c r="AB8" s="119" t="s">
        <v>549</v>
      </c>
      <c r="AC8" s="120"/>
      <c r="AD8" s="120"/>
      <c r="AE8" s="120"/>
      <c r="AF8" s="120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4"/>
      <c r="X9" s="105"/>
      <c r="Y9" s="106"/>
      <c r="Z9" s="112"/>
      <c r="AA9" s="113"/>
      <c r="AB9" s="119"/>
      <c r="AC9" s="120"/>
      <c r="AD9" s="120"/>
      <c r="AE9" s="120"/>
      <c r="AF9" s="120"/>
    </row>
    <row r="10" spans="1:32" ht="18.600000000000001" customHeight="1" x14ac:dyDescent="0.25">
      <c r="A10" s="46"/>
      <c r="B10" s="155" t="s">
        <v>504</v>
      </c>
      <c r="C10" s="163">
        <f>Projections_Data!C4</f>
        <v>1092307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7"/>
      <c r="X10" s="108"/>
      <c r="Y10" s="109"/>
      <c r="Z10" s="114"/>
      <c r="AA10" s="115"/>
      <c r="AB10" s="119"/>
      <c r="AC10" s="120"/>
      <c r="AD10" s="120"/>
      <c r="AE10" s="120"/>
      <c r="AF10" s="120"/>
    </row>
    <row r="11" spans="1:32" ht="18.600000000000001" customHeight="1" x14ac:dyDescent="0.25">
      <c r="A11" s="46"/>
      <c r="B11" s="156"/>
      <c r="C11" s="164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5" t="s">
        <v>588</v>
      </c>
      <c r="C12" s="161">
        <f ca="1">Projections_Data!C6</f>
        <v>662034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6"/>
      <c r="C13" s="162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1" t="s">
        <v>542</v>
      </c>
      <c r="X13" s="121"/>
      <c r="Y13" s="121"/>
      <c r="Z13" s="121"/>
      <c r="AA13" s="121"/>
    </row>
    <row r="14" spans="1:32" ht="18.600000000000001" customHeight="1" x14ac:dyDescent="0.25">
      <c r="A14" s="46"/>
      <c r="B14" s="155" t="s">
        <v>589</v>
      </c>
      <c r="C14" s="159">
        <f ca="1">Projections_Data!C7</f>
        <v>371565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1"/>
      <c r="X14" s="121"/>
      <c r="Y14" s="121"/>
      <c r="Z14" s="121"/>
      <c r="AA14" s="121"/>
    </row>
    <row r="15" spans="1:32" ht="18.600000000000001" customHeight="1" x14ac:dyDescent="0.25">
      <c r="A15" s="46"/>
      <c r="B15" s="156"/>
      <c r="C15" s="16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2" t="s">
        <v>543</v>
      </c>
      <c r="X15" s="122"/>
      <c r="Y15" s="122"/>
      <c r="Z15" s="123">
        <v>0.4</v>
      </c>
      <c r="AA15" s="124"/>
    </row>
    <row r="16" spans="1:32" ht="18.600000000000001" customHeight="1" x14ac:dyDescent="0.25">
      <c r="A16" s="46"/>
      <c r="B16" s="155" t="s">
        <v>513</v>
      </c>
      <c r="C16" s="157">
        <f>Projections_Data!C8</f>
        <v>58708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2"/>
      <c r="X16" s="122"/>
      <c r="Y16" s="122"/>
      <c r="Z16" s="124"/>
      <c r="AA16" s="124"/>
    </row>
    <row r="17" spans="1:42" ht="18.600000000000001" customHeight="1" x14ac:dyDescent="0.25">
      <c r="A17" s="46"/>
      <c r="B17" s="156"/>
      <c r="C17" s="158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2" t="s">
        <v>544</v>
      </c>
      <c r="X17" s="122"/>
      <c r="Y17" s="122"/>
      <c r="Z17" s="123">
        <v>0.25</v>
      </c>
      <c r="AA17" s="124"/>
    </row>
    <row r="18" spans="1:42" ht="18.600000000000001" customHeight="1" x14ac:dyDescent="0.25">
      <c r="A18" s="46"/>
      <c r="B18" s="134" t="s">
        <v>601</v>
      </c>
      <c r="C18" s="136">
        <f ca="1">Projections_Data!C11</f>
        <v>8.0978562783374855E-2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2"/>
      <c r="X18" s="122"/>
      <c r="Y18" s="122"/>
      <c r="Z18" s="124"/>
      <c r="AA18" s="124"/>
    </row>
    <row r="19" spans="1:42" ht="18.600000000000001" customHeight="1" x14ac:dyDescent="0.25">
      <c r="A19" s="46"/>
      <c r="B19" s="135"/>
      <c r="C19" s="13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2" t="s">
        <v>545</v>
      </c>
      <c r="X19" s="122"/>
      <c r="Y19" s="122"/>
      <c r="Z19" s="123">
        <v>0.1</v>
      </c>
      <c r="AA19" s="124"/>
    </row>
    <row r="20" spans="1:42" ht="18.600000000000001" customHeight="1" x14ac:dyDescent="0.25">
      <c r="A20" s="46"/>
      <c r="B20" s="130" t="s">
        <v>506</v>
      </c>
      <c r="C20" s="132">
        <f>Projections_Data!C14</f>
        <v>1188073.9362890851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2"/>
      <c r="X20" s="122"/>
      <c r="Y20" s="122"/>
      <c r="Z20" s="124"/>
      <c r="AA20" s="124"/>
    </row>
    <row r="21" spans="1:42" ht="18.600000000000001" customHeight="1" x14ac:dyDescent="0.25">
      <c r="A21" s="46"/>
      <c r="B21" s="131"/>
      <c r="C21" s="133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4" t="s">
        <v>602</v>
      </c>
      <c r="C22" s="165">
        <f ca="1">Projections_Data!C13</f>
        <v>0.11547901903301543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35"/>
      <c r="C23" s="166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5" t="s">
        <v>603</v>
      </c>
      <c r="C24" s="157">
        <f ca="1">C16*(1+C22)</f>
        <v>65487.542249390273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6"/>
      <c r="C25" s="158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613</v>
      </c>
    </row>
    <row r="26" spans="1:42" ht="18.600000000000001" customHeight="1" x14ac:dyDescent="0.25">
      <c r="A26" s="46"/>
      <c r="B26" s="147" t="s">
        <v>623</v>
      </c>
      <c r="C26" s="1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8" t="str">
        <f>"Source: Analysis of John Hopkins University and WHO data.
Data updated: "&amp;TEXT(Projections_Data!C2,"DD/MM/YYYY")&amp;"."</f>
        <v>Source: Analysis of John Hopkins University and WHO data.
Data updated: 03/04/2020.</v>
      </c>
      <c r="C27" s="148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3" t="str">
        <f>Projections_Data!B35</f>
        <v xml:space="preserve">World critically ill projections </v>
      </c>
      <c r="C29" s="14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3"/>
      <c r="C30" s="14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3"/>
      <c r="C31" s="14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5"/>
      <c r="C32" s="14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1" t="s">
        <v>546</v>
      </c>
      <c r="X32" s="121"/>
      <c r="Y32" s="121"/>
      <c r="Z32" s="126"/>
      <c r="AA32" s="126"/>
      <c r="AB32" s="127" t="s">
        <v>547</v>
      </c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1"/>
      <c r="X33" s="121"/>
      <c r="Y33" s="121"/>
      <c r="Z33" s="126"/>
      <c r="AA33" s="126"/>
      <c r="AB33" s="127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</row>
    <row r="34" spans="1:43" ht="15.6" customHeight="1" x14ac:dyDescent="0.25">
      <c r="A34" s="46"/>
      <c r="B34" s="141" t="s">
        <v>464</v>
      </c>
      <c r="C34" s="99" t="e">
        <f>Projections_Data!C16</f>
        <v>#N/A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1"/>
      <c r="X34" s="121"/>
      <c r="Y34" s="121"/>
      <c r="Z34" s="126"/>
      <c r="AA34" s="126"/>
      <c r="AB34" s="127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</row>
    <row r="35" spans="1:43" ht="18" customHeight="1" x14ac:dyDescent="0.25">
      <c r="A35" s="46"/>
      <c r="B35" s="141"/>
      <c r="C35" s="99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1"/>
      <c r="X35" s="121"/>
      <c r="Y35" s="121"/>
      <c r="Z35" s="126"/>
      <c r="AA35" s="126"/>
      <c r="AB35" s="127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</row>
    <row r="36" spans="1:43" ht="18" customHeight="1" x14ac:dyDescent="0.25">
      <c r="A36" s="46"/>
      <c r="B36" s="100" t="s">
        <v>518</v>
      </c>
      <c r="C36" s="167">
        <f>Projections_Data!C15</f>
        <v>4.7E-2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1"/>
      <c r="X36" s="121"/>
      <c r="Y36" s="121"/>
      <c r="Z36" s="126"/>
      <c r="AA36" s="126"/>
      <c r="AB36" s="127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</row>
    <row r="37" spans="1:43" ht="20.399999999999999" customHeight="1" x14ac:dyDescent="0.25">
      <c r="A37" s="46"/>
      <c r="B37" s="100"/>
      <c r="C37" s="16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00" t="s">
        <v>517</v>
      </c>
      <c r="C38" s="99">
        <f ca="1">Projections!C12*Projections!C36</f>
        <v>31115.598000000002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00"/>
      <c r="C39" s="99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1" t="s">
        <v>464</v>
      </c>
      <c r="X39" s="121"/>
      <c r="Y39" s="121"/>
      <c r="Z39" s="129"/>
      <c r="AA39" s="129"/>
      <c r="AB39" s="125" t="s">
        <v>548</v>
      </c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</row>
    <row r="40" spans="1:43" ht="20.399999999999999" customHeight="1" x14ac:dyDescent="0.25">
      <c r="A40" s="46"/>
      <c r="B40" s="100" t="s">
        <v>487</v>
      </c>
      <c r="C40" s="142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1"/>
      <c r="X40" s="121"/>
      <c r="Y40" s="121"/>
      <c r="Z40" s="129"/>
      <c r="AA40" s="129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</row>
    <row r="41" spans="1:43" ht="20.399999999999999" customHeight="1" x14ac:dyDescent="0.25">
      <c r="A41" s="46"/>
      <c r="B41" s="100"/>
      <c r="C41" s="142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1"/>
      <c r="X41" s="121"/>
      <c r="Y41" s="121"/>
      <c r="Z41" s="129"/>
      <c r="AA41" s="129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</row>
    <row r="42" spans="1:43" ht="20.399999999999999" customHeight="1" x14ac:dyDescent="0.25">
      <c r="A42" s="46"/>
      <c r="B42" s="141" t="s">
        <v>488</v>
      </c>
      <c r="C42" s="140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1"/>
      <c r="X42" s="121"/>
      <c r="Y42" s="121"/>
      <c r="Z42" s="129"/>
      <c r="AA42" s="129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</row>
    <row r="43" spans="1:43" ht="18" customHeight="1" x14ac:dyDescent="0.25">
      <c r="A43" s="46"/>
      <c r="B43" s="141"/>
      <c r="C43" s="140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8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8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9"/>
      <c r="C45" s="139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1" t="s">
        <v>540</v>
      </c>
      <c r="X45" s="102"/>
      <c r="Y45" s="103"/>
      <c r="Z45" s="110"/>
      <c r="AA45" s="111"/>
    </row>
    <row r="46" spans="1:43" ht="15.6" customHeight="1" x14ac:dyDescent="0.25">
      <c r="A46" s="46"/>
      <c r="B46" s="139"/>
      <c r="C46" s="139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4"/>
      <c r="X46" s="105"/>
      <c r="Y46" s="106"/>
      <c r="Z46" s="112"/>
      <c r="AA46" s="113"/>
    </row>
    <row r="47" spans="1:43" ht="13.8" customHeight="1" x14ac:dyDescent="0.25">
      <c r="A47" s="46"/>
      <c r="B47" s="139"/>
      <c r="C47" s="139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7"/>
      <c r="X47" s="108"/>
      <c r="Y47" s="109"/>
      <c r="Z47" s="114"/>
      <c r="AA47" s="115"/>
    </row>
    <row r="48" spans="1:43" ht="14.4" customHeight="1" x14ac:dyDescent="0.25">
      <c r="A48" s="46"/>
      <c r="B48" s="139"/>
      <c r="C48" s="139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03/04/2020.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8"/>
      <c r="C50" s="148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8"/>
      <c r="C51" s="148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8"/>
      <c r="C52" s="148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0"/>
      <c r="C53" s="1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Days_Since_100!$C$5:$C$82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62" zoomScaleNormal="162" workbookViewId="0">
      <selection activeCell="C69" sqref="C69:C73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557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565</v>
      </c>
      <c r="H3" s="65" t="s">
        <v>566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3">
        <v>1</v>
      </c>
      <c r="C4" s="78" t="s">
        <v>38</v>
      </c>
      <c r="D4" s="79">
        <f>VLOOKUP(C4,Country_Data!B:F,5,FALSE)</f>
        <v>275586</v>
      </c>
      <c r="E4" s="75">
        <f>D4*Projections_Data!$C$15</f>
        <v>12952.541999999999</v>
      </c>
      <c r="F4" s="79">
        <f>VLOOKUP(C4,Country_Data!C:G,5,FALSE)</f>
        <v>7087</v>
      </c>
      <c r="G4" s="80">
        <f>IFERROR(VLOOKUP(C4,Days_Since_100!C:G,5,FALSE)-1,0)</f>
        <v>0.14360978457868545</v>
      </c>
      <c r="H4" s="84">
        <f>IFERROR(VLOOKUP(C4,Deaths_since_10!C:G,5,FALSE)-1,0)</f>
        <v>0.23497639490024569</v>
      </c>
      <c r="J4" s="68" t="str">
        <f>IFERROR(LOG((M4/E4),1+G4),"")</f>
        <v/>
      </c>
      <c r="K4" s="67"/>
      <c r="L4" s="61">
        <f>VLOOKUP(C4,Country_Data!C:J,8,FALSE)</f>
        <v>331002651</v>
      </c>
      <c r="M4" s="60">
        <f>(L4/100000)*K4</f>
        <v>0</v>
      </c>
      <c r="O4" s="59">
        <f t="array" ref="O4">IF(OR(C4=$Q$4:$Q$22),1,0)</f>
        <v>1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58</v>
      </c>
      <c r="D5" s="75">
        <f>VLOOKUP(C5,Country_Data!B:F,5,FALSE)</f>
        <v>119827</v>
      </c>
      <c r="E5" s="75">
        <f>D5*Projections_Data!$C$15</f>
        <v>5631.8689999999997</v>
      </c>
      <c r="F5" s="75">
        <f>VLOOKUP(C5,Country_Data!C:G,5,FALSE)</f>
        <v>14681</v>
      </c>
      <c r="G5" s="76">
        <f>IFERROR(VLOOKUP(C5,Days_Since_100!C:G,5,FALSE)-1,0)</f>
        <v>4.1697938003269597E-2</v>
      </c>
      <c r="H5" s="77">
        <f>IFERROR(VLOOKUP(C5,Deaths_since_10!C:G,5,FALSE)-1,0)</f>
        <v>6.3739860262186365E-2</v>
      </c>
      <c r="J5" s="68">
        <f>IFERROR(LOG((M5/E5),1+G5),"")</f>
        <v>-10.766663273170373</v>
      </c>
      <c r="K5" s="67">
        <v>6</v>
      </c>
      <c r="L5" s="61">
        <f>VLOOKUP(C5,Country_Data!C:J,8,FALSE)</f>
        <v>60461826</v>
      </c>
      <c r="M5" s="60">
        <f>(L5/100000)*K5</f>
        <v>3627.7095599999998</v>
      </c>
      <c r="O5" s="59">
        <f t="array" ref="O5">IF(OR(C5=$Q$4:$Q$22),1,0)</f>
        <v>1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60</v>
      </c>
      <c r="D6" s="75">
        <f>VLOOKUP(C6,Country_Data!B:F,5,FALSE)</f>
        <v>119199</v>
      </c>
      <c r="E6" s="75">
        <f>D6*Projections_Data!$C$15</f>
        <v>5602.3530000000001</v>
      </c>
      <c r="F6" s="75">
        <f>VLOOKUP(C6,Country_Data!C:G,5,FALSE)</f>
        <v>11198</v>
      </c>
      <c r="G6" s="76">
        <f>IFERROR(VLOOKUP(C6,Days_Since_100!C:G,5,FALSE)-1,0)</f>
        <v>8.2722535213155535E-2</v>
      </c>
      <c r="H6" s="77">
        <f>IFERROR(VLOOKUP(C6,Deaths_since_10!C:G,5,FALSE)-1,0)</f>
        <v>0.10481102242341445</v>
      </c>
      <c r="J6" s="68">
        <f>IFERROR(LOG((M6/E6),1+G6),"")</f>
        <v>-7.503526209068097</v>
      </c>
      <c r="K6" s="67">
        <v>6.6</v>
      </c>
      <c r="L6" s="61">
        <f>VLOOKUP(C6,Country_Data!C:J,8,FALSE)</f>
        <v>46754778</v>
      </c>
      <c r="M6" s="60">
        <f>(L6/100000)*K6</f>
        <v>3085.8153479999996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53</v>
      </c>
      <c r="D7" s="75">
        <f>VLOOKUP(C7,Country_Data!B:F,5,FALSE)</f>
        <v>91159</v>
      </c>
      <c r="E7" s="75">
        <f>D7*Projections_Data!$C$15</f>
        <v>4284.473</v>
      </c>
      <c r="F7" s="75">
        <f>VLOOKUP(C7,Country_Data!C:G,5,FALSE)</f>
        <v>1275</v>
      </c>
      <c r="G7" s="76">
        <f>IFERROR(VLOOKUP(C7,Days_Since_100!C:G,5,FALSE)-1,0)</f>
        <v>7.9813080816061088E-2</v>
      </c>
      <c r="H7" s="77">
        <f>IFERROR(VLOOKUP(C7,Deaths_since_10!C:G,5,FALSE)-1,0)</f>
        <v>0.19057455113529387</v>
      </c>
      <c r="J7" s="68" t="str">
        <f>IFERROR(LOG((M7/E7),1+G7),"")</f>
        <v/>
      </c>
      <c r="K7" s="67"/>
      <c r="L7" s="61">
        <f>VLOOKUP(C7,Country_Data!C:J,8,FALSE)</f>
        <v>83783942</v>
      </c>
      <c r="M7" s="60">
        <f>(L7/100000)*K7</f>
        <v>0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337</v>
      </c>
      <c r="D8" s="75">
        <f>VLOOKUP(C8,Country_Data!B:F,5,FALSE)</f>
        <v>82511</v>
      </c>
      <c r="E8" s="75">
        <f>D8*Projections_Data!$C$15</f>
        <v>3878.0169999999998</v>
      </c>
      <c r="F8" s="75">
        <f>VLOOKUP(C8,Country_Data!C:G,5,FALSE)</f>
        <v>3326</v>
      </c>
      <c r="G8" s="76">
        <f>IFERROR(VLOOKUP(C8,Days_Since_100!C:G,5,FALSE)-1,0)</f>
        <v>9.45581045871835E-4</v>
      </c>
      <c r="H8" s="77">
        <f>IFERROR(VLOOKUP(C8,Deaths_since_10!C:G,5,FALSE)-1,0)</f>
        <v>1.3281862815688328E-3</v>
      </c>
      <c r="J8" s="68">
        <f>IFERROR(LOG((M8/E8),1+G8),"")</f>
        <v>2742.8572798722921</v>
      </c>
      <c r="K8" s="67">
        <v>3.6</v>
      </c>
      <c r="L8" s="61">
        <f>VLOOKUP(C8,Country_Data!C:J,8,FALSE)</f>
        <v>1439323776</v>
      </c>
      <c r="M8" s="60">
        <f>(L8/100000)*K8</f>
        <v>51815.655936000003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41</v>
      </c>
      <c r="D9" s="75">
        <f>VLOOKUP(C9,Country_Data!B:F,5,FALSE)</f>
        <v>65202</v>
      </c>
      <c r="E9" s="75">
        <f>D9*Projections_Data!$C$15</f>
        <v>3064.4940000000001</v>
      </c>
      <c r="F9" s="75">
        <f>VLOOKUP(C9,Country_Data!C:G,5,FALSE)</f>
        <v>6520</v>
      </c>
      <c r="G9" s="76">
        <f>IFERROR(VLOOKUP(C9,Days_Since_100!C:G,5,FALSE)-1,0)</f>
        <v>9.8793876137475367E-2</v>
      </c>
      <c r="H9" s="77">
        <f>IFERROR(VLOOKUP(C9,Deaths_since_10!C:G,5,FALSE)-1,0)</f>
        <v>0.20084829223241574</v>
      </c>
      <c r="J9" s="68">
        <f>IFERROR(LOG((M9/E9),1+G9),"")</f>
        <v>3.2886258377965234</v>
      </c>
      <c r="K9" s="67">
        <v>6.4</v>
      </c>
      <c r="L9" s="61">
        <f>VLOOKUP(C9,Country_Data!C:J,8,FALSE)</f>
        <v>65273511</v>
      </c>
      <c r="M9" s="60">
        <f>(L9/100000)*K9</f>
        <v>4177.5047039999999</v>
      </c>
      <c r="O9" s="59">
        <f t="array" ref="O9">IF(OR(C9=$Q$4:$Q$22),1,0)</f>
        <v>1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338</v>
      </c>
      <c r="D10" s="75">
        <f>VLOOKUP(C10,Country_Data!B:F,5,FALSE)</f>
        <v>53183</v>
      </c>
      <c r="E10" s="75">
        <f>D10*Projections_Data!$C$15</f>
        <v>2499.6010000000001</v>
      </c>
      <c r="F10" s="75">
        <f>VLOOKUP(C10,Country_Data!C:G,5,FALSE)</f>
        <v>3294</v>
      </c>
      <c r="G10" s="76">
        <f>IFERROR(VLOOKUP(C10,Days_Since_100!C:G,5,FALSE)-1,0)</f>
        <v>6.7811031597532656E-2</v>
      </c>
      <c r="H10" s="77">
        <f>IFERROR(VLOOKUP(C10,Deaths_since_10!C:G,5,FALSE)-1,0)</f>
        <v>4.5259043191863801E-2</v>
      </c>
      <c r="J10" s="68" t="str">
        <f>IFERROR(LOG((M10/E10),1+G10),"")</f>
        <v/>
      </c>
      <c r="K10" s="67"/>
      <c r="L10" s="61">
        <f>VLOOKUP(C10,Country_Data!C:J,8,FALSE)</f>
        <v>83992949</v>
      </c>
      <c r="M10" s="60">
        <f>(L10/100000)*K10</f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349</v>
      </c>
      <c r="D11" s="75">
        <f>VLOOKUP(C11,Country_Data!B:F,5,FALSE)</f>
        <v>38689</v>
      </c>
      <c r="E11" s="75">
        <f>D11*Projections_Data!$C$15</f>
        <v>1818.383</v>
      </c>
      <c r="F11" s="75">
        <f>VLOOKUP(C11,Country_Data!C:G,5,FALSE)</f>
        <v>3611</v>
      </c>
      <c r="G11" s="76">
        <f>IFERROR(VLOOKUP(C11,Days_Since_100!C:G,5,FALSE)-1,0)</f>
        <v>0.14359498838566087</v>
      </c>
      <c r="H11" s="77">
        <f>IFERROR(VLOOKUP(C11,Deaths_since_10!C:G,5,FALSE)-1,0)</f>
        <v>0.24014905621610727</v>
      </c>
      <c r="J11" s="68">
        <f>IFERROR(LOG((M11/E11),1+G11),"")</f>
        <v>15.625817148333415</v>
      </c>
      <c r="K11" s="67">
        <v>21.8</v>
      </c>
      <c r="L11" s="61">
        <f>VLOOKUP(C11,Country_Data!C:J,8,FALSE)</f>
        <v>67886011</v>
      </c>
      <c r="M11" s="60">
        <f>(L11/100000)*K11</f>
        <v>14799.150398</v>
      </c>
      <c r="O11" s="59">
        <f t="array" ref="O11">IF(OR(C11=$Q$4:$Q$22),1,0)</f>
        <v>1</v>
      </c>
    </row>
    <row r="12" spans="2:18" s="59" customFormat="1" ht="13.8" customHeight="1" x14ac:dyDescent="0.3">
      <c r="B12" s="66">
        <f t="shared" si="0"/>
        <v>9</v>
      </c>
      <c r="C12" s="62" t="s">
        <v>77</v>
      </c>
      <c r="D12" s="75">
        <f>VLOOKUP(C12,Country_Data!B:F,5,FALSE)</f>
        <v>19606</v>
      </c>
      <c r="E12" s="75">
        <f>D12*Projections_Data!$C$15</f>
        <v>921.48199999999997</v>
      </c>
      <c r="F12" s="75">
        <f>VLOOKUP(C12,Country_Data!C:G,5,FALSE)</f>
        <v>591</v>
      </c>
      <c r="G12" s="76">
        <f>IFERROR(VLOOKUP(C12,Days_Since_100!C:G,5,FALSE)-1,0)</f>
        <v>5.7439250306304368E-2</v>
      </c>
      <c r="H12" s="77">
        <f>IFERROR(VLOOKUP(C12,Deaths_since_10!C:G,5,FALSE)-1,0)</f>
        <v>0.14523139529603912</v>
      </c>
      <c r="J12" s="68" t="str">
        <f>IFERROR(LOG((M12/E12),1+G12),"")</f>
        <v/>
      </c>
      <c r="K12" s="67"/>
      <c r="L12" s="61">
        <f>VLOOKUP(C12,Country_Data!C:J,8,FALSE)</f>
        <v>8654622</v>
      </c>
      <c r="M12" s="60">
        <f>(L12/100000)*K12</f>
        <v>0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63</v>
      </c>
      <c r="D13" s="75">
        <f>VLOOKUP(C13,Country_Data!B:F,5,FALSE)</f>
        <v>16770</v>
      </c>
      <c r="E13" s="75">
        <f>D13*Projections_Data!$C$15</f>
        <v>788.19</v>
      </c>
      <c r="F13" s="75">
        <f>VLOOKUP(C13,Country_Data!C:G,5,FALSE)</f>
        <v>1143</v>
      </c>
      <c r="G13" s="76">
        <f>IFERROR(VLOOKUP(C13,Days_Since_100!C:G,5,FALSE)-1,0)</f>
        <v>9.1271500183836674E-2</v>
      </c>
      <c r="H13" s="77">
        <f>IFERROR(VLOOKUP(C13,Deaths_since_10!C:G,5,FALSE)-1,0)</f>
        <v>0.21538477601815575</v>
      </c>
      <c r="J13" s="68">
        <f>IFERROR(LOG((M13/E13),1+G13),"")</f>
        <v>-12.412308373985269</v>
      </c>
      <c r="K13" s="67">
        <v>2.2999999999999998</v>
      </c>
      <c r="L13" s="61">
        <f>VLOOKUP(C13,Country_Data!C:J,8,FALSE)</f>
        <v>11589623</v>
      </c>
      <c r="M13" s="60">
        <f>(L13/100000)*K13</f>
        <v>266.561329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89</v>
      </c>
      <c r="D14" s="75">
        <f>VLOOKUP(C14,Country_Data!B:F,5,FALSE)</f>
        <v>15821</v>
      </c>
      <c r="E14" s="75">
        <f>D14*Projections_Data!$C$15</f>
        <v>743.58699999999999</v>
      </c>
      <c r="F14" s="75">
        <f>VLOOKUP(C14,Country_Data!C:G,5,FALSE)</f>
        <v>1490</v>
      </c>
      <c r="G14" s="76">
        <f>IFERROR(VLOOKUP(C14,Days_Since_100!C:G,5,FALSE)-1,0)</f>
        <v>7.6769520473907171E-2</v>
      </c>
      <c r="H14" s="77">
        <f>IFERROR(VLOOKUP(C14,Deaths_since_10!C:G,5,FALSE)-1,0)</f>
        <v>0.14054859436507372</v>
      </c>
      <c r="J14" s="68" t="str">
        <f>IFERROR(LOG((M14/E14),1+G14),"")</f>
        <v/>
      </c>
      <c r="K14" s="67"/>
      <c r="L14" s="61">
        <f>VLOOKUP(C14,Country_Data!C:J,8,FALSE)</f>
        <v>17134872</v>
      </c>
      <c r="M14" s="60">
        <f>(L14/100000)*K14</f>
        <v>0</v>
      </c>
      <c r="O14" s="59">
        <f t="array" ref="O14">IF(OR(C14=$Q$4:$Q$22),1,0)</f>
        <v>0</v>
      </c>
      <c r="P14" s="95" t="s">
        <v>592</v>
      </c>
      <c r="Q14" s="96">
        <v>20</v>
      </c>
      <c r="R14" s="95" t="s">
        <v>593</v>
      </c>
    </row>
    <row r="15" spans="2:18" s="59" customFormat="1" ht="13.8" customHeight="1" x14ac:dyDescent="0.3">
      <c r="B15" s="66">
        <f t="shared" si="0"/>
        <v>12</v>
      </c>
      <c r="C15" s="62" t="s">
        <v>45</v>
      </c>
      <c r="D15" s="75">
        <f>VLOOKUP(C15,Country_Data!B:F,5,FALSE)</f>
        <v>12437</v>
      </c>
      <c r="E15" s="75">
        <f>D15*Projections_Data!$C$15</f>
        <v>584.53899999999999</v>
      </c>
      <c r="F15" s="75">
        <f>VLOOKUP(C15,Country_Data!C:G,5,FALSE)</f>
        <v>179</v>
      </c>
      <c r="G15" s="76">
        <f>IFERROR(VLOOKUP(C15,Days_Since_100!C:G,5,FALSE)-1,0)</f>
        <v>0.14643965065670694</v>
      </c>
      <c r="H15" s="77">
        <f>IFERROR(VLOOKUP(C15,Deaths_since_10!C:G,5,FALSE)-1,0)</f>
        <v>0.2283853021734461</v>
      </c>
      <c r="J15" s="68">
        <f>IFERROR(LOG((M15/E15),1+G15),"")</f>
        <v>10.932589423712086</v>
      </c>
      <c r="K15" s="67">
        <v>6.9</v>
      </c>
      <c r="L15" s="61">
        <f>VLOOKUP(C15,Country_Data!C:J,8,FALSE)</f>
        <v>37742154</v>
      </c>
      <c r="M15" s="60">
        <f>(L15/100000)*K15</f>
        <v>2604.2086260000001</v>
      </c>
      <c r="O15" s="59">
        <f t="array" ref="O15">IF(OR(C15=$Q$4:$Q$22),1,0)</f>
        <v>0</v>
      </c>
    </row>
    <row r="16" spans="2:18" s="59" customFormat="1" ht="13.8" customHeight="1" x14ac:dyDescent="0.2">
      <c r="B16" s="66">
        <f t="shared" si="0"/>
        <v>13</v>
      </c>
      <c r="C16" s="62" t="s">
        <v>78</v>
      </c>
      <c r="D16" s="75">
        <f>VLOOKUP(C16,Country_Data!B:F,5,FALSE)</f>
        <v>11524</v>
      </c>
      <c r="E16" s="75">
        <f>D16*Projections_Data!$C$15</f>
        <v>541.62800000000004</v>
      </c>
      <c r="F16" s="75">
        <f>VLOOKUP(C16,Country_Data!C:G,5,FALSE)</f>
        <v>168</v>
      </c>
      <c r="G16" s="76">
        <f>IFERROR(VLOOKUP(C16,Days_Since_100!C:G,5,FALSE)-1,0)</f>
        <v>5.5705150272958859E-2</v>
      </c>
      <c r="H16" s="77">
        <f>IFERROR(VLOOKUP(C16,Deaths_since_10!C:G,5,FALSE)-1,0)</f>
        <v>0.14330516665773185</v>
      </c>
      <c r="I16" s="58"/>
      <c r="J16" s="68" t="str">
        <f>IFERROR(LOG((M16/E16),1+G16),"")</f>
        <v/>
      </c>
      <c r="K16" s="67">
        <v>12.2</v>
      </c>
      <c r="L16" s="61">
        <f>VLOOKUP(C16,Country_Data!C:J,8,FALSE)</f>
        <v>9006398</v>
      </c>
      <c r="M16" s="60"/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475</v>
      </c>
      <c r="D17" s="75">
        <f>VLOOKUP(C17,Country_Data!B:F,5,FALSE)</f>
        <v>10062</v>
      </c>
      <c r="E17" s="75">
        <f>D17*Projections_Data!$C$15</f>
        <v>472.91399999999999</v>
      </c>
      <c r="F17" s="75" t="e">
        <f>VLOOKUP(C17,Country_Data!C:G,5,FALSE)</f>
        <v>#N/A</v>
      </c>
      <c r="G17" s="76">
        <f>IFERROR(VLOOKUP(C17,Days_Since_100!C:G,5,FALSE)-1,0)</f>
        <v>0</v>
      </c>
      <c r="H17" s="77">
        <f>IFERROR(VLOOKUP(C17,Deaths_since_10!C:G,5,FALSE)-1,0)</f>
        <v>0</v>
      </c>
      <c r="J17" s="68" t="str">
        <f>IFERROR(LOG((M17/E17),1+G17),"")</f>
        <v/>
      </c>
      <c r="K17" s="67">
        <v>10.6</v>
      </c>
      <c r="L17" s="61" t="e">
        <f>VLOOKUP(C17,Country_Data!C:J,8,FALSE)</f>
        <v>#N/A</v>
      </c>
      <c r="M17" s="60">
        <v>1500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108</v>
      </c>
      <c r="D18" s="75">
        <f>VLOOKUP(C18,Country_Data!B:F,5,FALSE)</f>
        <v>9886</v>
      </c>
      <c r="E18" s="75">
        <f>D18*Projections_Data!$C$15</f>
        <v>464.642</v>
      </c>
      <c r="F18" s="75">
        <f>VLOOKUP(C18,Country_Data!C:G,5,FALSE)</f>
        <v>246</v>
      </c>
      <c r="G18" s="76">
        <f>IFERROR(VLOOKUP(C18,Days_Since_100!C:G,5,FALSE)-1,0)</f>
        <v>0.10643454517676143</v>
      </c>
      <c r="H18" s="77">
        <f>IFERROR(VLOOKUP(C18,Deaths_since_10!C:G,5,FALSE)-1,0)</f>
        <v>0.15631891307316215</v>
      </c>
      <c r="J18" s="68">
        <f>IFERROR(LOG((M18/E18),1+G18),"")</f>
        <v>9.238311560274667</v>
      </c>
      <c r="K18" s="67">
        <v>11.6</v>
      </c>
      <c r="L18" s="61">
        <f>VLOOKUP(C18,Country_Data!C:J,8,FALSE)</f>
        <v>10196709</v>
      </c>
      <c r="M18" s="60">
        <f>(L18/100000)*K18</f>
        <v>1182.818244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81</v>
      </c>
      <c r="D19" s="75">
        <f>VLOOKUP(C19,Country_Data!B:F,5,FALSE)</f>
        <v>9056</v>
      </c>
      <c r="E19" s="75">
        <f>D19*Projections_Data!$C$15</f>
        <v>425.63200000000001</v>
      </c>
      <c r="F19" s="75">
        <f>VLOOKUP(C19,Country_Data!C:G,5,FALSE)</f>
        <v>359</v>
      </c>
      <c r="G19" s="76">
        <f>IFERROR(VLOOKUP(C19,Days_Since_100!C:G,5,FALSE)-1,0)</f>
        <v>0.16301939940624988</v>
      </c>
      <c r="H19" s="77">
        <f>IFERROR(VLOOKUP(C19,Deaths_since_10!C:G,5,FALSE)-1,0)</f>
        <v>0.21425837629783584</v>
      </c>
      <c r="J19" s="68">
        <f>IFERROR(LOG((M19/E19),1+G19),"")</f>
        <v>20.151801376243764</v>
      </c>
      <c r="K19" s="67">
        <v>4.2</v>
      </c>
      <c r="L19" s="61">
        <f>VLOOKUP(C19,Country_Data!C:J,8,FALSE)</f>
        <v>212559417</v>
      </c>
      <c r="M19" s="60">
        <f>(L19/100000)*K19</f>
        <v>8927.4955140000002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79</v>
      </c>
      <c r="D20" s="75">
        <f>VLOOKUP(C20,Country_Data!B:F,5,FALSE)</f>
        <v>7428</v>
      </c>
      <c r="E20" s="75">
        <f>D20*Projections_Data!$C$15</f>
        <v>349.11599999999999</v>
      </c>
      <c r="F20" s="75">
        <f>VLOOKUP(C20,Country_Data!C:G,5,FALSE)</f>
        <v>40</v>
      </c>
      <c r="G20" s="76">
        <f>IFERROR(VLOOKUP(C20,Days_Since_100!C:G,5,FALSE)-1,0)</f>
        <v>0.11829897494416675</v>
      </c>
      <c r="H20" s="77">
        <f>IFERROR(VLOOKUP(C20,Deaths_since_10!C:G,5,FALSE)-1,0)</f>
        <v>0.21672868378641152</v>
      </c>
      <c r="J20" s="68" t="str">
        <f>IFERROR(LOG((M20/E20),1+G20),"")</f>
        <v/>
      </c>
      <c r="K20" s="67">
        <v>9.1999999999999993</v>
      </c>
      <c r="L20" s="61">
        <f>VLOOKUP(C20,Country_Data!C:J,8,FALSE)</f>
        <v>8655535</v>
      </c>
      <c r="M20" s="60"/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59</v>
      </c>
      <c r="D21" s="75">
        <f>VLOOKUP(C21,Country_Data!B:F,5,FALSE)</f>
        <v>6131</v>
      </c>
      <c r="E21" s="75">
        <f>D21*Projections_Data!$C$15</f>
        <v>288.15699999999998</v>
      </c>
      <c r="F21" s="75">
        <f>VLOOKUP(C21,Country_Data!C:G,5,FALSE)</f>
        <v>358</v>
      </c>
      <c r="G21" s="76">
        <f>IFERROR(VLOOKUP(C21,Days_Since_100!C:G,5,FALSE)-1,0)</f>
        <v>0.10628218403087186</v>
      </c>
      <c r="H21" s="77">
        <f>IFERROR(VLOOKUP(C21,Deaths_since_10!C:G,5,FALSE)-1,0)</f>
        <v>0.26618763560947789</v>
      </c>
      <c r="J21" s="68">
        <f>IFERROR(LOG((M21/E21),1+G21),"")</f>
        <v>16.163196290469905</v>
      </c>
      <c r="K21" s="67">
        <v>14.6</v>
      </c>
      <c r="L21" s="61">
        <f>VLOOKUP(C21,Country_Data!C:J,8,FALSE)</f>
        <v>10099265</v>
      </c>
      <c r="M21" s="60">
        <f>(L21/100000)*K21</f>
        <v>1474.49269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85</v>
      </c>
      <c r="D22" s="75">
        <f>VLOOKUP(C22,Country_Data!B:F,5,FALSE)</f>
        <v>5370</v>
      </c>
      <c r="E22" s="75">
        <f>D22*Projections_Data!$C$15</f>
        <v>252.39000000000001</v>
      </c>
      <c r="F22" s="75">
        <f>VLOOKUP(C22,Country_Data!C:G,5,FALSE)</f>
        <v>59</v>
      </c>
      <c r="G22" s="76">
        <f>IFERROR(VLOOKUP(C22,Days_Since_100!C:G,5,FALSE)-1,0)</f>
        <v>4.6224689808559427E-2</v>
      </c>
      <c r="H22" s="77">
        <f>IFERROR(VLOOKUP(C22,Deaths_since_10!C:G,5,FALSE)-1,0)</f>
        <v>0.18735996267868416</v>
      </c>
      <c r="J22" s="68">
        <f>IFERROR(LOG((M22/E22),1+G22),"")</f>
        <v>11.980483074741848</v>
      </c>
      <c r="K22" s="67">
        <v>8</v>
      </c>
      <c r="L22" s="61">
        <f>VLOOKUP(C22,Country_Data!C:J,8,FALSE)</f>
        <v>5421241</v>
      </c>
      <c r="M22" s="60">
        <f>(L22/100000)*K22</f>
        <v>433.69927999999999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48</v>
      </c>
      <c r="D23" s="75">
        <f>VLOOKUP(C23,Country_Data!B:F,5,FALSE)</f>
        <v>5330</v>
      </c>
      <c r="E23" s="75">
        <f>D23*Projections_Data!$C$15</f>
        <v>250.51</v>
      </c>
      <c r="F23" s="75">
        <f>VLOOKUP(C23,Country_Data!C:G,5,FALSE)</f>
        <v>28</v>
      </c>
      <c r="G23" s="76">
        <f>IFERROR(VLOOKUP(C23,Days_Since_100!C:G,5,FALSE)-1,0)</f>
        <v>5.9940717518934372E-2</v>
      </c>
      <c r="H23" s="77">
        <f>IFERROR(VLOOKUP(C23,Deaths_since_10!C:G,5,FALSE)-1,0)</f>
        <v>0.11842691472014466</v>
      </c>
      <c r="J23" s="68" t="str">
        <f>IFERROR(LOG((M23/E23),1+G23),"")</f>
        <v/>
      </c>
      <c r="K23" s="67"/>
      <c r="L23" s="61">
        <f>VLOOKUP(C23,Country_Data!C:J,8,FALSE)</f>
        <v>25499884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98</v>
      </c>
      <c r="D24" s="75">
        <f>VLOOKUP(C24,Country_Data!B:F,5,FALSE)</f>
        <v>4273</v>
      </c>
      <c r="E24" s="75">
        <f>D24*Projections_Data!$C$15</f>
        <v>200.83099999999999</v>
      </c>
      <c r="F24" s="75">
        <f>VLOOKUP(C24,Country_Data!C:G,5,FALSE)</f>
        <v>120</v>
      </c>
      <c r="G24" s="76">
        <f>IFERROR(VLOOKUP(C24,Days_Since_100!C:G,5,FALSE)-1,0)</f>
        <v>0.10319488594296589</v>
      </c>
      <c r="H24" s="77">
        <f>IFERROR(VLOOKUP(C24,Deaths_since_10!C:G,5,FALSE)-1,0)</f>
        <v>0.21139194869152256</v>
      </c>
      <c r="J24" s="68" t="str">
        <f>IFERROR(LOG((M24/E24),1+G24),"")</f>
        <v/>
      </c>
      <c r="K24" s="67"/>
      <c r="L24" s="61">
        <f>VLOOKUP(C24,Country_Data!C:J,8,FALSE)</f>
        <v>4937786</v>
      </c>
      <c r="M24" s="60">
        <f>(L24/100000)*K24</f>
        <v>0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344</v>
      </c>
      <c r="D25" s="75">
        <f>VLOOKUP(C25,Country_Data!B:F,5,FALSE)</f>
        <v>4149</v>
      </c>
      <c r="E25" s="75">
        <f>D25*Projections_Data!$C$15</f>
        <v>195.00300000000001</v>
      </c>
      <c r="F25" s="75">
        <f>VLOOKUP(C25,Country_Data!C:G,5,FALSE)</f>
        <v>34</v>
      </c>
      <c r="G25" s="76">
        <f>IFERROR(VLOOKUP(C25,Days_Since_100!C:G,5,FALSE)-1,0)</f>
        <v>0.22017919326052082</v>
      </c>
      <c r="H25" s="77">
        <f>IFERROR(VLOOKUP(C25,Deaths_since_10!C:G,5,FALSE)-1,0)</f>
        <v>0.33560423051957011</v>
      </c>
      <c r="J25" s="68">
        <f>IFERROR(LOG((M25/E25),1+G25),"")</f>
        <v>19.520473940160723</v>
      </c>
      <c r="K25" s="67">
        <v>6.5</v>
      </c>
      <c r="L25" s="61">
        <f>VLOOKUP(C25,Country_Data!C:J,8,FALSE)</f>
        <v>145934462</v>
      </c>
      <c r="M25" s="60">
        <f>(L25/100000)*K25</f>
        <v>9485.7400300000008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478</v>
      </c>
      <c r="D26" s="75">
        <f>VLOOKUP(C26,Country_Data!B:F,5,FALSE)</f>
        <v>4091</v>
      </c>
      <c r="E26" s="75">
        <f>D26*Projections_Data!$C$15</f>
        <v>192.27699999999999</v>
      </c>
      <c r="F26" s="75" t="e">
        <f>VLOOKUP(C26,Country_Data!C:G,5,FALSE)</f>
        <v>#N/A</v>
      </c>
      <c r="G26" s="76">
        <f>IFERROR(VLOOKUP(C26,Days_Since_100!C:G,5,FALSE)-1,0)</f>
        <v>0</v>
      </c>
      <c r="H26" s="77">
        <f>IFERROR(VLOOKUP(C26,Deaths_since_10!C:G,5,FALSE)-1,0)</f>
        <v>0</v>
      </c>
      <c r="J26" s="68" t="str">
        <f>IFERROR(LOG((M26/E26),1+G26),"")</f>
        <v/>
      </c>
      <c r="K26" s="67">
        <v>11.6</v>
      </c>
      <c r="L26" s="61" t="e">
        <f>VLOOKUP(C26,Country_Data!C:J,8,FALSE)</f>
        <v>#N/A</v>
      </c>
      <c r="M26" s="60" t="e">
        <f>(L26/100000)*K26</f>
        <v>#N/A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87</v>
      </c>
      <c r="D27" s="75">
        <f>VLOOKUP(C27,Country_Data!B:F,5,FALSE)</f>
        <v>3946</v>
      </c>
      <c r="E27" s="75">
        <f>D27*Projections_Data!$C$15</f>
        <v>185.46199999999999</v>
      </c>
      <c r="F27" s="75">
        <f>VLOOKUP(C27,Country_Data!C:G,5,FALSE)</f>
        <v>139</v>
      </c>
      <c r="G27" s="76">
        <f>IFERROR(VLOOKUP(C27,Days_Since_100!C:G,5,FALSE)-1,0)</f>
        <v>9.0053495752116186E-2</v>
      </c>
      <c r="H27" s="77">
        <f>IFERROR(VLOOKUP(C27,Deaths_since_10!C:G,5,FALSE)-1,0)</f>
        <v>0.14060812461697925</v>
      </c>
      <c r="J27" s="68" t="str">
        <f>IFERROR(LOG((M27/E27),1+G27),"")</f>
        <v/>
      </c>
      <c r="K27" s="67"/>
      <c r="L27" s="61">
        <f>VLOOKUP(C27,Country_Data!C:J,8,FALSE)</f>
        <v>5792202</v>
      </c>
      <c r="M27" s="60">
        <f>(L27/100000)*K27</f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124</v>
      </c>
      <c r="D28" s="75">
        <f>VLOOKUP(C28,Country_Data!B:F,5,FALSE)</f>
        <v>3737</v>
      </c>
      <c r="E28" s="75">
        <f>D28*Projections_Data!$C$15</f>
        <v>175.63900000000001</v>
      </c>
      <c r="F28" s="75">
        <f>VLOOKUP(C28,Country_Data!C:G,5,FALSE)</f>
        <v>22</v>
      </c>
      <c r="G28" s="76">
        <f>IFERROR(VLOOKUP(C28,Days_Since_100!C:G,5,FALSE)-1,0)</f>
        <v>0.11805318379568708</v>
      </c>
      <c r="H28" s="77">
        <f>IFERROR(VLOOKUP(C28,Deaths_since_10!C:G,5,FALSE)-1,0)</f>
        <v>0.28775478845069724</v>
      </c>
      <c r="J28" s="68">
        <f>IFERROR(LOG((M28/E28),1+G28),"")</f>
        <v>30.996433149943144</v>
      </c>
      <c r="K28" s="67">
        <v>29.2</v>
      </c>
      <c r="L28" s="61">
        <f>VLOOKUP(C28,Country_Data!C:J,8,FALSE)</f>
        <v>19116201</v>
      </c>
      <c r="M28" s="60">
        <f>(L28/100000)*K28</f>
        <v>5581.9306919999999</v>
      </c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137</v>
      </c>
      <c r="D29" s="75">
        <f>VLOOKUP(C29,Country_Data!B:F,5,FALSE)</f>
        <v>3383</v>
      </c>
      <c r="E29" s="75">
        <f>D29*Projections_Data!$C$15</f>
        <v>159.001</v>
      </c>
      <c r="F29" s="75">
        <f>VLOOKUP(C29,Country_Data!C:G,5,FALSE)</f>
        <v>71</v>
      </c>
      <c r="G29" s="76">
        <f>IFERROR(VLOOKUP(C29,Days_Since_100!C:G,5,FALSE)-1,0)</f>
        <v>0.12684573229606477</v>
      </c>
      <c r="H29" s="77">
        <f>IFERROR(VLOOKUP(C29,Deaths_since_10!C:G,5,FALSE)-1,0)</f>
        <v>0.26405838425943018</v>
      </c>
      <c r="J29" s="68" t="str">
        <f>IFERROR(LOG((M29/E29),1+G29),"")</f>
        <v/>
      </c>
      <c r="K29" s="67"/>
      <c r="L29" s="61">
        <f>VLOOKUP(C29,Country_Data!C:J,8,FALSE)</f>
        <v>37846611</v>
      </c>
      <c r="M29" s="60">
        <f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103</v>
      </c>
      <c r="D30" s="75">
        <f>VLOOKUP(C30,Country_Data!B:F,5,FALSE)</f>
        <v>3368</v>
      </c>
      <c r="E30" s="75">
        <f>D30*Projections_Data!$C$15</f>
        <v>158.29599999999999</v>
      </c>
      <c r="F30" s="75">
        <f>VLOOKUP(C30,Country_Data!C:G,5,FALSE)</f>
        <v>145</v>
      </c>
      <c r="G30" s="76">
        <f>IFERROR(VLOOKUP(C30,Days_Since_100!C:G,5,FALSE)-1,0)</f>
        <v>0.11849334145427837</v>
      </c>
      <c r="H30" s="77">
        <f>IFERROR(VLOOKUP(C30,Deaths_since_10!C:G,5,FALSE)-1,0)</f>
        <v>0.20112443398143132</v>
      </c>
      <c r="J30" s="68" t="str">
        <f>IFERROR(LOG((M30/E30),1+G30),"")</f>
        <v/>
      </c>
      <c r="K30" s="67"/>
      <c r="L30" s="61">
        <f>VLOOKUP(C30,Country_Data!C:J,8,FALSE)</f>
        <v>17643054</v>
      </c>
      <c r="M30" s="60"/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43</v>
      </c>
      <c r="D31" s="75">
        <f>VLOOKUP(C31,Country_Data!B:F,5,FALSE)</f>
        <v>3333</v>
      </c>
      <c r="E31" s="75">
        <f>D31*Projections_Data!$C$15</f>
        <v>156.65100000000001</v>
      </c>
      <c r="F31" s="75">
        <f>VLOOKUP(C31,Country_Data!C:G,5,FALSE)</f>
        <v>53</v>
      </c>
      <c r="G31" s="76">
        <f>IFERROR(VLOOKUP(C31,Days_Since_100!C:G,5,FALSE)-1,0)</f>
        <v>6.1763207748773086E-2</v>
      </c>
      <c r="H31" s="77">
        <f>IFERROR(VLOOKUP(C31,Deaths_since_10!C:G,5,FALSE)-1,0)</f>
        <v>8.6529607200479974E-2</v>
      </c>
      <c r="J31" s="68">
        <f>IFERROR(LOG((M31/E31),1+G31),"")</f>
        <v>63.223849334610222</v>
      </c>
      <c r="K31" s="67">
        <v>21.4</v>
      </c>
      <c r="L31" s="61">
        <f>VLOOKUP(C31,Country_Data!C:J,8,FALSE)</f>
        <v>32365999</v>
      </c>
      <c r="M31" s="60">
        <f>(L31/100000)*K31</f>
        <v>6926.323785999999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86</v>
      </c>
      <c r="D32" s="75">
        <f>VLOOKUP(C32,Country_Data!B:F,5,FALSE)</f>
        <v>3183</v>
      </c>
      <c r="E32" s="75">
        <f>D32*Projections_Data!$C$15</f>
        <v>149.601</v>
      </c>
      <c r="F32" s="75">
        <f>VLOOKUP(C32,Country_Data!C:G,5,FALSE)</f>
        <v>133</v>
      </c>
      <c r="G32" s="76">
        <f>IFERROR(VLOOKUP(C32,Days_Since_100!C:G,5,FALSE)-1,0)</f>
        <v>0.11890187559695908</v>
      </c>
      <c r="H32" s="77">
        <f>IFERROR(VLOOKUP(C32,Deaths_since_10!C:G,5,FALSE)-1,0)</f>
        <v>0.25336232799621428</v>
      </c>
      <c r="J32" s="68" t="str">
        <f>IFERROR(LOG((M32/E32),1+G32),"")</f>
        <v/>
      </c>
      <c r="K32" s="67"/>
      <c r="L32" s="61">
        <f>VLOOKUP(C32,Country_Data!C:J,8,FALSE)</f>
        <v>19237691</v>
      </c>
      <c r="M32" s="60">
        <f>(L32/100000)*K32</f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56</v>
      </c>
      <c r="D33" s="75">
        <f>VLOOKUP(C33,Country_Data!B:F,5,FALSE)</f>
        <v>3018</v>
      </c>
      <c r="E33" s="75">
        <f>D33*Projections_Data!$C$15</f>
        <v>141.846</v>
      </c>
      <c r="F33" s="75">
        <f>VLOOKUP(C33,Country_Data!C:G,5,FALSE)</f>
        <v>136</v>
      </c>
      <c r="G33" s="76">
        <f>IFERROR(VLOOKUP(C33,Days_Since_100!C:G,5,FALSE)-1,0)</f>
        <v>0.16307735708764159</v>
      </c>
      <c r="H33" s="77">
        <f>IFERROR(VLOOKUP(C33,Deaths_since_10!C:G,5,FALSE)-1,0)</f>
        <v>0.13882269117729318</v>
      </c>
      <c r="J33" s="68">
        <f>IFERROR(LOG((M33/E33),1+G33),"")</f>
        <v>30.25256536981491</v>
      </c>
      <c r="K33" s="67">
        <v>12.5</v>
      </c>
      <c r="L33" s="61">
        <f>VLOOKUP(C33,Country_Data!C:J,8,FALSE)</f>
        <v>109581078</v>
      </c>
      <c r="M33" s="60">
        <f>(L33/100000)*K33</f>
        <v>13697.634750000001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80</v>
      </c>
      <c r="D34" s="75">
        <f>VLOOKUP(C34,Country_Data!B:F,5,FALSE)</f>
        <v>2686</v>
      </c>
      <c r="E34" s="75">
        <f>D34*Projections_Data!$C$15</f>
        <v>126.242</v>
      </c>
      <c r="F34" s="75">
        <f>VLOOKUP(C34,Country_Data!C:G,5,FALSE)</f>
        <v>40</v>
      </c>
      <c r="G34" s="76">
        <f>IFERROR(VLOOKUP(C34,Days_Since_100!C:G,5,FALSE)-1,0)</f>
        <v>0.10958408374006723</v>
      </c>
      <c r="H34" s="77">
        <f>IFERROR(VLOOKUP(C34,Deaths_since_10!C:G,5,FALSE)-1,0)</f>
        <v>0.23363417251672081</v>
      </c>
      <c r="J34" s="68" t="str">
        <f>IFERROR(LOG((M34/E34),1+G34),"")</f>
        <v/>
      </c>
      <c r="K34" s="67"/>
      <c r="L34" s="61">
        <f>VLOOKUP(C34,Country_Data!C:J,8,FALSE)</f>
        <v>220892340</v>
      </c>
      <c r="M34" s="60">
        <f>(L34/100000)*K34</f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36</v>
      </c>
      <c r="D35" s="75">
        <f>VLOOKUP(C35,Country_Data!B:F,5,FALSE)</f>
        <v>2617</v>
      </c>
      <c r="E35" s="75">
        <f>D35*Projections_Data!$C$15</f>
        <v>122.999</v>
      </c>
      <c r="F35" s="75">
        <f>VLOOKUP(C35,Country_Data!C:G,5,FALSE)</f>
        <v>63</v>
      </c>
      <c r="G35" s="76">
        <f>IFERROR(VLOOKUP(C35,Days_Since_100!C:G,5,FALSE)-1,0)</f>
        <v>6.9986791734832687E-2</v>
      </c>
      <c r="H35" s="77">
        <f>IFERROR(VLOOKUP(C35,Deaths_since_10!C:G,5,FALSE)-1,0)</f>
        <v>3.1310306477545069E-2</v>
      </c>
      <c r="J35" s="68">
        <f>IFERROR(LOG((M35/E35),1+G35),"")</f>
        <v>63.837034072928716</v>
      </c>
      <c r="K35" s="67">
        <v>7.3</v>
      </c>
      <c r="L35" s="61">
        <f>VLOOKUP(C35,Country_Data!C:J,8,FALSE)</f>
        <v>126476461</v>
      </c>
      <c r="M35" s="60">
        <f>(L35/100000)*K35</f>
        <v>9232.781653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99</v>
      </c>
      <c r="D36" s="75">
        <f>VLOOKUP(C36,Country_Data!B:F,5,FALSE)</f>
        <v>2612</v>
      </c>
      <c r="E36" s="75">
        <f>D36*Projections_Data!$C$15</f>
        <v>122.764</v>
      </c>
      <c r="F36" s="75">
        <f>VLOOKUP(C36,Country_Data!C:G,5,FALSE)</f>
        <v>31</v>
      </c>
      <c r="G36" s="76">
        <f>IFERROR(VLOOKUP(C36,Days_Since_100!C:G,5,FALSE)-1,0)</f>
        <v>6.0199786047566262E-2</v>
      </c>
      <c r="H36" s="77">
        <f>IFERROR(VLOOKUP(C36,Deaths_since_10!C:G,5,FALSE)-1,0)</f>
        <v>8.1006934307831235E-2</v>
      </c>
      <c r="J36" s="68">
        <f>IFERROR(LOG((M36/E36),1+G36),"")</f>
        <v>4.0153173113081371</v>
      </c>
      <c r="K36" s="67">
        <v>24.8</v>
      </c>
      <c r="L36" s="61">
        <f>VLOOKUP(C36,Country_Data!C:J,8,FALSE)</f>
        <v>625978</v>
      </c>
      <c r="M36" s="60">
        <f>(L36/100000)*K36</f>
        <v>155.24254400000001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1">B36+1</f>
        <v>34</v>
      </c>
      <c r="C37" s="62" t="s">
        <v>57</v>
      </c>
      <c r="D37" s="75">
        <f>VLOOKUP(C37,Country_Data!B:F,5,FALSE)</f>
        <v>2567</v>
      </c>
      <c r="E37" s="75">
        <f>D37*Projections_Data!$C$15</f>
        <v>120.649</v>
      </c>
      <c r="F37" s="75">
        <f>VLOOKUP(C37,Country_Data!C:G,5,FALSE)</f>
        <v>72</v>
      </c>
      <c r="G37" s="76">
        <f>IFERROR(VLOOKUP(C37,Days_Since_100!C:G,5,FALSE)-1,0)</f>
        <v>0.20178058163670243</v>
      </c>
      <c r="H37" s="77">
        <f>IFERROR(VLOOKUP(C37,Deaths_since_10!C:G,5,FALSE)-1,0)</f>
        <v>0.21672868378641152</v>
      </c>
      <c r="J37" s="68" t="str">
        <f>IFERROR(LOG((M37/E37),1+G37),"")</f>
        <v/>
      </c>
      <c r="K37" s="67"/>
      <c r="L37" s="61">
        <f>VLOOKUP(C37,Country_Data!C:J,8,FALSE)</f>
        <v>1380004385</v>
      </c>
      <c r="M37" s="60">
        <f>(L37/100000)*K37</f>
        <v>0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1"/>
        <v>35</v>
      </c>
      <c r="C38" s="62" t="s">
        <v>113</v>
      </c>
      <c r="D38" s="75">
        <f>VLOOKUP(C38,Country_Data!B:F,5,FALSE)</f>
        <v>2039</v>
      </c>
      <c r="E38" s="75">
        <f>D38*Projections_Data!$C$15</f>
        <v>95.832999999999998</v>
      </c>
      <c r="F38" s="75">
        <f>VLOOKUP(C38,Country_Data!C:G,5,FALSE)</f>
        <v>25</v>
      </c>
      <c r="G38" s="76">
        <f>IFERROR(VLOOKUP(C38,Days_Since_100!C:G,5,FALSE)-1,0)</f>
        <v>9.4363538367275845E-2</v>
      </c>
      <c r="H38" s="77">
        <f>IFERROR(VLOOKUP(C38,Deaths_since_10!C:G,5,FALSE)-1,0)</f>
        <v>0.25594321575479007</v>
      </c>
      <c r="J38" s="68">
        <f>IFERROR(LOG((M38/E38),1+G38),"")</f>
        <v>39.503196398430283</v>
      </c>
      <c r="K38" s="67">
        <v>9.6999999999999993</v>
      </c>
      <c r="L38" s="61">
        <f>VLOOKUP(C38,Country_Data!C:J,8,FALSE)</f>
        <v>34813871</v>
      </c>
      <c r="M38" s="60">
        <f>(L38/100000)*K38</f>
        <v>3376.945487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1"/>
        <v>36</v>
      </c>
      <c r="C39" s="62" t="s">
        <v>107</v>
      </c>
      <c r="D39" s="75">
        <f>VLOOKUP(C39,Country_Data!B:F,5,FALSE)</f>
        <v>1986</v>
      </c>
      <c r="E39" s="75">
        <f>D39*Projections_Data!$C$15</f>
        <v>93.341999999999999</v>
      </c>
      <c r="F39" s="75">
        <f>VLOOKUP(C39,Country_Data!C:G,5,FALSE)</f>
        <v>181</v>
      </c>
      <c r="G39" s="76">
        <f>IFERROR(VLOOKUP(C39,Days_Since_100!C:G,5,FALSE)-1,0)</f>
        <v>9.0976066563730029E-2</v>
      </c>
      <c r="H39" s="77">
        <f>IFERROR(VLOOKUP(C39,Deaths_since_10!C:G,5,FALSE)-1,0)</f>
        <v>9.686895503122761E-2</v>
      </c>
      <c r="J39" s="68" t="str">
        <f>IFERROR(LOG((M39/E39),1+G39),"")</f>
        <v/>
      </c>
      <c r="K39" s="67"/>
      <c r="L39" s="61">
        <f>VLOOKUP(C39,Country_Data!C:J,8,FALSE)</f>
        <v>273523615</v>
      </c>
      <c r="M39" s="60">
        <f>(L39/100000)*K39</f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1"/>
        <v>37</v>
      </c>
      <c r="C40" s="62" t="s">
        <v>35</v>
      </c>
      <c r="D40" s="75">
        <f>VLOOKUP(C40,Country_Data!B:F,5,FALSE)</f>
        <v>1978</v>
      </c>
      <c r="E40" s="75">
        <f>D40*Projections_Data!$C$15</f>
        <v>92.965999999999994</v>
      </c>
      <c r="F40" s="75">
        <f>VLOOKUP(C40,Country_Data!C:G,5,FALSE)</f>
        <v>19</v>
      </c>
      <c r="G40" s="76">
        <f>IFERROR(VLOOKUP(C40,Days_Since_100!C:G,5,FALSE)-1,0)</f>
        <v>7.3414269297588097E-2</v>
      </c>
      <c r="H40" s="77">
        <f>IFERROR(VLOOKUP(C40,Deaths_since_10!C:G,5,FALSE)-1,0)</f>
        <v>0.20539052365345811</v>
      </c>
      <c r="J40" s="68" t="str">
        <f>IFERROR(LOG((M40/E40),1+G40),"")</f>
        <v/>
      </c>
      <c r="K40" s="67"/>
      <c r="L40" s="61">
        <f>VLOOKUP(C40,Country_Data!C:J,8,FALSE)</f>
        <v>69799978</v>
      </c>
      <c r="M40" s="60">
        <f>(L40/100000)*K40</f>
        <v>0</v>
      </c>
      <c r="O40" s="59">
        <f t="array" ref="O40">IF(OR(C40=$Q$4:$Q$22),1,0)</f>
        <v>0</v>
      </c>
    </row>
    <row r="41" spans="2:15" s="59" customFormat="1" ht="13.8" hidden="1" customHeight="1" x14ac:dyDescent="0.2">
      <c r="B41" s="66">
        <f t="shared" si="1"/>
        <v>38</v>
      </c>
      <c r="C41" s="62" t="s">
        <v>54</v>
      </c>
      <c r="D41" s="75">
        <f>VLOOKUP(C41,Country_Data!B:F,5,FALSE)</f>
        <v>1615</v>
      </c>
      <c r="E41" s="75">
        <f>D41*Projections_Data!$C$15</f>
        <v>75.905000000000001</v>
      </c>
      <c r="F41" s="75">
        <f>VLOOKUP(C41,Country_Data!C:G,5,FALSE)</f>
        <v>20</v>
      </c>
      <c r="G41" s="76">
        <f>IFERROR(VLOOKUP(C41,Days_Since_100!C:G,5,FALSE)-1,0)</f>
        <v>5.4265921158081154E-2</v>
      </c>
      <c r="H41" s="77">
        <f>IFERROR(VLOOKUP(C41,Deaths_since_10!C:G,5,FALSE)-1,0)</f>
        <v>0.12700920209792543</v>
      </c>
      <c r="I41" s="58"/>
      <c r="J41" s="68" t="str">
        <f>IFERROR(LOG((M41/E41),1+G41),"")</f>
        <v/>
      </c>
      <c r="K41" s="67">
        <v>9.6999999999999993</v>
      </c>
      <c r="L41" s="61">
        <f>VLOOKUP(C41,Country_Data!C:J,8,FALSE)</f>
        <v>5540720</v>
      </c>
      <c r="M41" s="60"/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1"/>
        <v>39</v>
      </c>
      <c r="C42" s="62" t="s">
        <v>83</v>
      </c>
      <c r="D42" s="75">
        <f>VLOOKUP(C42,Country_Data!B:F,5,FALSE)</f>
        <v>1613</v>
      </c>
      <c r="E42" s="75">
        <f>D42*Projections_Data!$C$15</f>
        <v>75.811000000000007</v>
      </c>
      <c r="F42" s="75">
        <f>VLOOKUP(C42,Country_Data!C:G,5,FALSE)</f>
        <v>63</v>
      </c>
      <c r="G42" s="76">
        <f>IFERROR(VLOOKUP(C42,Days_Since_100!C:G,5,FALSE)-1,0)</f>
        <v>6.8895642617523789E-2</v>
      </c>
      <c r="H42" s="77">
        <f>IFERROR(VLOOKUP(C42,Deaths_since_10!C:G,5,FALSE)-1,0)</f>
        <v>0.10639802171942203</v>
      </c>
      <c r="J42" s="68" t="str">
        <f>IFERROR(LOG((M42/E42),1+G42),"")</f>
        <v/>
      </c>
      <c r="K42" s="67"/>
      <c r="L42" s="61">
        <f>VLOOKUP(C42,Country_Data!C:J,8,FALSE)</f>
        <v>10423054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1"/>
        <v>40</v>
      </c>
      <c r="C43" s="62" t="s">
        <v>160</v>
      </c>
      <c r="D43" s="75">
        <f>VLOOKUP(C43,Country_Data!B:F,5,FALSE)</f>
        <v>1595</v>
      </c>
      <c r="E43" s="75">
        <f>D43*Projections_Data!$C$15</f>
        <v>74.965000000000003</v>
      </c>
      <c r="F43" s="75">
        <f>VLOOKUP(C43,Country_Data!C:G,5,FALSE)</f>
        <v>61</v>
      </c>
      <c r="G43" s="76">
        <f>IFERROR(VLOOKUP(C43,Days_Since_100!C:G,5,FALSE)-1,0)</f>
        <v>0.13361143613596549</v>
      </c>
      <c r="H43" s="77">
        <f>IFERROR(VLOOKUP(C43,Deaths_since_10!C:G,5,FALSE)-1,0)</f>
        <v>0.27647250902529952</v>
      </c>
      <c r="J43" s="68">
        <f>IFERROR(LOG((M43/E43),1+G43),"")</f>
        <v>38.743830358212662</v>
      </c>
      <c r="K43" s="67">
        <v>29.3</v>
      </c>
      <c r="L43" s="61">
        <f>VLOOKUP(C43,Country_Data!C:J,8,FALSE)</f>
        <v>32971854</v>
      </c>
      <c r="M43" s="60">
        <f>(L43/100000)*K43</f>
        <v>9660.7532220000012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1"/>
        <v>41</v>
      </c>
      <c r="C44" s="62" t="s">
        <v>145</v>
      </c>
      <c r="D44" s="75">
        <f>VLOOKUP(C44,Country_Data!B:F,5,FALSE)</f>
        <v>1505</v>
      </c>
      <c r="E44" s="75">
        <f>D44*Projections_Data!$C$15</f>
        <v>70.734999999999999</v>
      </c>
      <c r="F44" s="75">
        <f>VLOOKUP(C44,Country_Data!C:G,5,FALSE)</f>
        <v>9</v>
      </c>
      <c r="G44" s="76">
        <f>IFERROR(VLOOKUP(C44,Days_Since_100!C:G,5,FALSE)-1,0)</f>
        <v>3.2916716613052843E-2</v>
      </c>
      <c r="H44" s="77">
        <f>IFERROR(VLOOKUP(C44,Deaths_since_10!C:G,5,FALSE)-1,0)</f>
        <v>0</v>
      </c>
      <c r="J44" s="68" t="str">
        <f>IFERROR(LOG((M44/E44),1+G44),"")</f>
        <v/>
      </c>
      <c r="K44" s="67"/>
      <c r="L44" s="61">
        <f>VLOOKUP(C44,Country_Data!C:J,8,FALSE)</f>
        <v>59308690</v>
      </c>
      <c r="M44" s="60">
        <f>(L44/100000)*K44</f>
        <v>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1"/>
        <v>42</v>
      </c>
      <c r="C45" s="62" t="s">
        <v>92</v>
      </c>
      <c r="D45" s="75">
        <f>VLOOKUP(C45,Country_Data!B:F,5,FALSE)</f>
        <v>1364</v>
      </c>
      <c r="E45" s="75">
        <f>D45*Projections_Data!$C$15</f>
        <v>64.108000000000004</v>
      </c>
      <c r="F45" s="75">
        <f>VLOOKUP(C45,Country_Data!C:G,5,FALSE)</f>
        <v>5</v>
      </c>
      <c r="G45" s="76">
        <f>IFERROR(VLOOKUP(C45,Days_Since_100!C:G,5,FALSE)-1,0)</f>
        <v>5.9846182160527839E-2</v>
      </c>
      <c r="H45" s="77">
        <f>IFERROR(VLOOKUP(C45,Deaths_since_10!C:G,5,FALSE)-1,0)</f>
        <v>0</v>
      </c>
      <c r="J45" s="68" t="str">
        <f>IFERROR(LOG((M45/E45),1+G45),"")</f>
        <v/>
      </c>
      <c r="K45" s="67"/>
      <c r="L45" s="61">
        <f>VLOOKUP(C45,Country_Data!C:J,8,FALSE)</f>
        <v>341243</v>
      </c>
      <c r="M45" s="60"/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1"/>
        <v>43</v>
      </c>
      <c r="C46" s="62" t="s">
        <v>92</v>
      </c>
      <c r="D46" s="75">
        <f>VLOOKUP(C46,Country_Data!B:F,5,FALSE)</f>
        <v>1364</v>
      </c>
      <c r="E46" s="75">
        <f>D46*Projections_Data!$C$15</f>
        <v>64.108000000000004</v>
      </c>
      <c r="F46" s="75">
        <f>VLOOKUP(C46,Country_Data!C:G,5,FALSE)</f>
        <v>5</v>
      </c>
      <c r="G46" s="76">
        <f>IFERROR(VLOOKUP(C46,Days_Since_100!C:G,5,FALSE)-1,0)</f>
        <v>5.9846182160527839E-2</v>
      </c>
      <c r="H46" s="77">
        <f>IFERROR(VLOOKUP(C46,Deaths_since_10!C:G,5,FALSE)-1,0)</f>
        <v>0</v>
      </c>
      <c r="J46" s="68">
        <f>IFERROR(LOG((M46/E46),1+G46),"")</f>
        <v>-2.8701744102679885</v>
      </c>
      <c r="K46" s="67">
        <v>15.9</v>
      </c>
      <c r="L46" s="61">
        <f>VLOOKUP(C46,Country_Data!C:J,8,FALSE)</f>
        <v>341243</v>
      </c>
      <c r="M46" s="60">
        <f>(L46/100000)*K46</f>
        <v>54.257637000000003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1"/>
        <v>44</v>
      </c>
      <c r="C47" s="62" t="s">
        <v>55</v>
      </c>
      <c r="D47" s="75">
        <f>VLOOKUP(C47,Country_Data!B:F,5,FALSE)</f>
        <v>1264</v>
      </c>
      <c r="E47" s="75">
        <f>D47*Projections_Data!$C$15</f>
        <v>59.408000000000001</v>
      </c>
      <c r="F47" s="75">
        <f>VLOOKUP(C47,Country_Data!C:G,5,FALSE)</f>
        <v>9</v>
      </c>
      <c r="G47" s="76">
        <f>IFERROR(VLOOKUP(C47,Days_Since_100!C:G,5,FALSE)-1,0)</f>
        <v>0.17266629742727724</v>
      </c>
      <c r="H47" s="77">
        <f>IFERROR(VLOOKUP(C47,Deaths_since_10!C:G,5,FALSE)-1,0)</f>
        <v>6.0660171779821193E-2</v>
      </c>
      <c r="J47" s="68">
        <f>IFERROR(LOG((M47/E47),1+G47),"")</f>
        <v>15.14206344909352</v>
      </c>
      <c r="K47" s="67">
        <v>6.7</v>
      </c>
      <c r="L47" s="61">
        <f>VLOOKUP(C47,Country_Data!C:J,8,FALSE)</f>
        <v>9890402</v>
      </c>
      <c r="M47" s="60">
        <f>(L47/100000)*K47</f>
        <v>662.65693400000009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1"/>
        <v>45</v>
      </c>
      <c r="C48" s="62" t="s">
        <v>40</v>
      </c>
      <c r="D48" s="75">
        <f>VLOOKUP(C48,Country_Data!B:F,5,FALSE)</f>
        <v>1114</v>
      </c>
      <c r="E48" s="75">
        <f>D48*Projections_Data!$C$15</f>
        <v>52.357999999999997</v>
      </c>
      <c r="F48" s="75">
        <f>VLOOKUP(C48,Country_Data!C:G,5,FALSE)</f>
        <v>5</v>
      </c>
      <c r="G48" s="76">
        <f>IFERROR(VLOOKUP(C48,Days_Since_100!C:G,5,FALSE)-1,0)</f>
        <v>5.7081686308941171E-2</v>
      </c>
      <c r="H48" s="77">
        <f>IFERROR(VLOOKUP(C48,Deaths_since_10!C:G,5,FALSE)-1,0)</f>
        <v>0</v>
      </c>
      <c r="J48" s="68" t="str">
        <f>IFERROR(LOG((M48/E48),1+G48),"")</f>
        <v/>
      </c>
      <c r="K48" s="67"/>
      <c r="L48" s="61">
        <f>VLOOKUP(C48,Country_Data!C:J,8,FALSE)</f>
        <v>5850342</v>
      </c>
      <c r="M48" s="60">
        <f>(L48/100000)*K48</f>
        <v>0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1"/>
        <v>46</v>
      </c>
      <c r="C49" s="62" t="s">
        <v>101</v>
      </c>
      <c r="D49" s="75">
        <f>VLOOKUP(C49,Country_Data!B:F,5,FALSE)</f>
        <v>1075</v>
      </c>
      <c r="E49" s="75">
        <f>D49*Projections_Data!$C$15</f>
        <v>50.524999999999999</v>
      </c>
      <c r="F49" s="75">
        <f>VLOOKUP(C49,Country_Data!C:G,5,FALSE)</f>
        <v>3</v>
      </c>
      <c r="G49" s="76">
        <f>IFERROR(VLOOKUP(C49,Days_Since_100!C:G,5,FALSE)-1,0)</f>
        <v>0.11138323505891079</v>
      </c>
      <c r="H49" s="77">
        <f>IFERROR(VLOOKUP(C49,Deaths_since_10!C:G,5,FALSE)-1,0)</f>
        <v>0</v>
      </c>
      <c r="J49" s="68" t="str">
        <f>IFERROR(LOG((M49/E49),1+G49),"")</f>
        <v/>
      </c>
      <c r="K49" s="67"/>
      <c r="L49" s="61">
        <f>VLOOKUP(C49,Country_Data!C:J,8,FALSE)</f>
        <v>2881053</v>
      </c>
      <c r="M49" s="60">
        <f>(L49/100000)*K49</f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1"/>
        <v>47</v>
      </c>
      <c r="C50" s="62" t="s">
        <v>65</v>
      </c>
      <c r="D50" s="75">
        <f>VLOOKUP(C50,Country_Data!B:F,5,FALSE)</f>
        <v>985</v>
      </c>
      <c r="E50" s="75">
        <f>D50*Projections_Data!$C$15</f>
        <v>46.295000000000002</v>
      </c>
      <c r="F50" s="75">
        <f>VLOOKUP(C50,Country_Data!C:G,5,FALSE)</f>
        <v>66</v>
      </c>
      <c r="G50" s="76">
        <f>IFERROR(VLOOKUP(C50,Days_Since_100!C:G,5,FALSE)-1,0)</f>
        <v>0.100940346080167</v>
      </c>
      <c r="H50" s="77">
        <f>IFERROR(VLOOKUP(C50,Deaths_since_10!C:G,5,FALSE)-1,0)</f>
        <v>0.10534229649286941</v>
      </c>
      <c r="J50" s="68">
        <f>IFERROR(LOG((M50/E50),1+G50),"")</f>
        <v>36.169065556707913</v>
      </c>
      <c r="K50" s="67"/>
      <c r="L50" s="61">
        <f>VLOOKUP(C50,Country_Data!C:J,8,FALSE)</f>
        <v>102334404</v>
      </c>
      <c r="M50" s="60">
        <v>1500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1"/>
        <v>48</v>
      </c>
      <c r="C51" s="62" t="s">
        <v>88</v>
      </c>
      <c r="D51" s="75">
        <f>VLOOKUP(C51,Country_Data!B:F,5,FALSE)</f>
        <v>961</v>
      </c>
      <c r="E51" s="75">
        <f>D51*Projections_Data!$C$15</f>
        <v>45.167000000000002</v>
      </c>
      <c r="F51" s="75">
        <f>VLOOKUP(C51,Country_Data!C:G,5,FALSE)</f>
        <v>12</v>
      </c>
      <c r="G51" s="76">
        <f>IFERROR(VLOOKUP(C51,Days_Since_100!C:G,5,FALSE)-1,0)</f>
        <v>7.1940606020753473E-2</v>
      </c>
      <c r="H51" s="77">
        <f>IFERROR(VLOOKUP(C51,Deaths_since_10!C:G,5,FALSE)-1,0)</f>
        <v>9.0909090909090828E-2</v>
      </c>
      <c r="J51" s="68" t="str">
        <f>IFERROR(LOG((M51/E51),1+G51),"")</f>
        <v/>
      </c>
      <c r="K51" s="67"/>
      <c r="L51" s="61">
        <f>VLOOKUP(C51,Country_Data!C:J,8,FALSE)</f>
        <v>1326535</v>
      </c>
      <c r="M51" s="60">
        <f>(L51/100000)*K51</f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1"/>
        <v>49</v>
      </c>
      <c r="C52" s="62" t="s">
        <v>141</v>
      </c>
      <c r="D52" s="75">
        <f>VLOOKUP(C52,Country_Data!B:F,5,FALSE)</f>
        <v>934</v>
      </c>
      <c r="E52" s="75">
        <f>D52*Projections_Data!$C$15</f>
        <v>43.898000000000003</v>
      </c>
      <c r="F52" s="75">
        <f>VLOOKUP(C52,Country_Data!C:G,5,FALSE)</f>
        <v>20</v>
      </c>
      <c r="G52" s="76">
        <f>IFERROR(VLOOKUP(C52,Days_Since_100!C:G,5,FALSE)-1,0)</f>
        <v>5.0521156772881382E-2</v>
      </c>
      <c r="H52" s="77">
        <f>IFERROR(VLOOKUP(C52,Deaths_since_10!C:G,5,FALSE)-1,0)</f>
        <v>0.12700920209792543</v>
      </c>
      <c r="J52" s="68" t="str">
        <f>IFERROR(LOG((M52/E52),1+G52),"")</f>
        <v/>
      </c>
      <c r="K52" s="67"/>
      <c r="L52" s="61">
        <f>VLOOKUP(C52,Country_Data!C:J,8,FALSE)</f>
        <v>2078938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1"/>
        <v>50</v>
      </c>
      <c r="C53" s="62" t="s">
        <v>70</v>
      </c>
      <c r="D53" s="75">
        <f>VLOOKUP(C53,Country_Data!B:F,5,FALSE)</f>
        <v>820</v>
      </c>
      <c r="E53" s="75">
        <f>D53*Projections_Data!$C$15</f>
        <v>38.54</v>
      </c>
      <c r="F53" s="75">
        <f>VLOOKUP(C53,Country_Data!C:G,5,FALSE)</f>
        <v>54</v>
      </c>
      <c r="G53" s="76">
        <f>IFERROR(VLOOKUP(C53,Days_Since_100!C:G,5,FALSE)-1,0)</f>
        <v>8.4339566906167063E-2</v>
      </c>
      <c r="H53" s="77">
        <f>IFERROR(VLOOKUP(C53,Deaths_since_10!C:G,5,FALSE)-1,0)</f>
        <v>5.1547496797280434E-2</v>
      </c>
      <c r="J53" s="68">
        <f>IFERROR(LOG((M53/E53),1+G53),"")</f>
        <v>50.674528697322621</v>
      </c>
      <c r="K53" s="67">
        <v>5.8</v>
      </c>
      <c r="L53" s="61">
        <f>VLOOKUP(C53,Country_Data!C:J,8,FALSE)</f>
        <v>40222493</v>
      </c>
      <c r="M53" s="60">
        <f>(L53/100000)*K53</f>
        <v>2332.9045939999996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1"/>
        <v>51</v>
      </c>
      <c r="C54" s="62" t="s">
        <v>73</v>
      </c>
      <c r="D54" s="75">
        <f>VLOOKUP(C54,Country_Data!B:F,5,FALSE)</f>
        <v>672</v>
      </c>
      <c r="E54" s="75">
        <f>D54*Projections_Data!$C$15</f>
        <v>31.584</v>
      </c>
      <c r="F54" s="75">
        <f>VLOOKUP(C54,Country_Data!C:G,5,FALSE)</f>
        <v>4</v>
      </c>
      <c r="G54" s="76">
        <f>IFERROR(VLOOKUP(C54,Days_Since_100!C:G,5,FALSE)-1,0)</f>
        <v>6.1338077122172541E-2</v>
      </c>
      <c r="H54" s="77">
        <f>IFERROR(VLOOKUP(C54,Deaths_since_10!C:G,5,FALSE)-1,0)</f>
        <v>0</v>
      </c>
      <c r="J54" s="68" t="str">
        <f>IFERROR(LOG((M54/E54),1+G54),"")</f>
        <v/>
      </c>
      <c r="K54" s="67"/>
      <c r="L54" s="61">
        <f>VLOOKUP(C54,Country_Data!C:J,8,FALSE)</f>
        <v>1701575</v>
      </c>
      <c r="M54" s="60">
        <f>(L54/100000)*K54</f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1"/>
        <v>52</v>
      </c>
      <c r="C55" s="62" t="s">
        <v>67</v>
      </c>
      <c r="D55" s="75">
        <f>VLOOKUP(C55,Country_Data!B:F,5,FALSE)</f>
        <v>508</v>
      </c>
      <c r="E55" s="75">
        <f>D55*Projections_Data!$C$15</f>
        <v>23.876000000000001</v>
      </c>
      <c r="F55" s="75">
        <f>VLOOKUP(C55,Country_Data!C:G,5,FALSE)</f>
        <v>17</v>
      </c>
      <c r="G55" s="76">
        <f>IFERROR(VLOOKUP(C55,Days_Since_100!C:G,5,FALSE)-1,0)</f>
        <v>3.009652087701209E-2</v>
      </c>
      <c r="H55" s="77">
        <f>IFERROR(VLOOKUP(C55,Deaths_since_10!C:G,5,FALSE)-1,0)</f>
        <v>0.11196158593857874</v>
      </c>
      <c r="J55" s="68">
        <f>IFERROR(LOG((M55/E55),1+G55),"")</f>
        <v>96.405258139557489</v>
      </c>
      <c r="K55" s="67">
        <v>6.1</v>
      </c>
      <c r="L55" s="61">
        <f>VLOOKUP(C55,Country_Data!C:J,8,FALSE)</f>
        <v>6825445</v>
      </c>
      <c r="M55" s="60">
        <f>(L55/100000)*K55</f>
        <v>416.35214500000001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1"/>
        <v>53</v>
      </c>
      <c r="C56" s="62" t="s">
        <v>111</v>
      </c>
      <c r="D56" s="75">
        <f>VLOOKUP(C56,Country_Data!B:F,5,FALSE)</f>
        <v>493</v>
      </c>
      <c r="E56" s="75">
        <f>D56*Projections_Data!$C$15</f>
        <v>23.170999999999999</v>
      </c>
      <c r="F56" s="75">
        <f>VLOOKUP(C56,Country_Data!C:G,5,FALSE)</f>
        <v>1</v>
      </c>
      <c r="G56" s="76">
        <f>IFERROR(VLOOKUP(C56,Days_Since_100!C:G,5,FALSE)-1,0)</f>
        <v>7.2762265818175687E-2</v>
      </c>
      <c r="H56" s="77">
        <f>IFERROR(VLOOKUP(C56,Deaths_since_10!C:G,5,FALSE)-1,0)</f>
        <v>0</v>
      </c>
      <c r="J56" s="68">
        <f>IFERROR(LOG((M56/E56),1+G56),"")</f>
        <v>31.210698263798076</v>
      </c>
      <c r="K56" s="67">
        <v>11</v>
      </c>
      <c r="L56" s="61">
        <f>VLOOKUP(C56,Country_Data!C:J,8,FALSE)</f>
        <v>1886198</v>
      </c>
      <c r="M56" s="60">
        <f>(L56/100000)*K56</f>
        <v>207.48177999999999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1"/>
        <v>54</v>
      </c>
      <c r="C57" s="62" t="s">
        <v>199</v>
      </c>
      <c r="D57" s="75">
        <f>VLOOKUP(C57,Country_Data!B:F,5,FALSE)</f>
        <v>485</v>
      </c>
      <c r="E57" s="75">
        <f>D57*Projections_Data!$C$15</f>
        <v>22.795000000000002</v>
      </c>
      <c r="F57" s="75">
        <f>VLOOKUP(C57,Country_Data!C:G,5,FALSE)</f>
        <v>14</v>
      </c>
      <c r="G57" s="76">
        <f>IFERROR(VLOOKUP(C57,Days_Since_100!C:G,5,FALSE)-1,0)</f>
        <v>6.9875218207784862E-2</v>
      </c>
      <c r="H57" s="77">
        <f>IFERROR(VLOOKUP(C57,Deaths_since_10!C:G,5,FALSE)-1,0)</f>
        <v>0.11842691472014466</v>
      </c>
      <c r="J57" s="68" t="str">
        <f>IFERROR(LOG((M57/E57),1+G57),"")</f>
        <v/>
      </c>
      <c r="K57" s="67"/>
      <c r="L57" s="61">
        <f>VLOOKUP(C57,Country_Data!C:J,8,FALSE)</f>
        <v>6948445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1"/>
        <v>55</v>
      </c>
      <c r="C58" s="62" t="s">
        <v>162</v>
      </c>
      <c r="D58" s="75">
        <f>VLOOKUP(C58,Country_Data!B:F,5,FALSE)</f>
        <v>450</v>
      </c>
      <c r="E58" s="75">
        <f>D58*Projections_Data!$C$15</f>
        <v>21.15</v>
      </c>
      <c r="F58" s="75">
        <f>VLOOKUP(C58,Country_Data!C:G,5,FALSE)</f>
        <v>1</v>
      </c>
      <c r="G58" s="76">
        <f>IFERROR(VLOOKUP(C58,Days_Since_100!C:G,5,FALSE)-1,0)</f>
        <v>7.4624092865093417E-2</v>
      </c>
      <c r="H58" s="77">
        <f>IFERROR(VLOOKUP(C58,Deaths_since_10!C:G,5,FALSE)-1,0)</f>
        <v>0</v>
      </c>
      <c r="I58" s="58"/>
      <c r="J58" s="68" t="str">
        <f>IFERROR(LOG((M58/E58),1+G58),"")</f>
        <v/>
      </c>
      <c r="K58" s="67">
        <v>9.1</v>
      </c>
      <c r="L58" s="61">
        <f>VLOOKUP(C58,Country_Data!C:J,8,FALSE)</f>
        <v>5459642</v>
      </c>
      <c r="M58" s="60"/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1"/>
        <v>56</v>
      </c>
      <c r="C59" s="62" t="s">
        <v>74</v>
      </c>
      <c r="D59" s="75">
        <f>VLOOKUP(C59,Country_Data!B:F,5,FALSE)</f>
        <v>417</v>
      </c>
      <c r="E59" s="75">
        <f>D59*Projections_Data!$C$15</f>
        <v>19.599</v>
      </c>
      <c r="F59" s="75">
        <f>VLOOKUP(C59,Country_Data!C:G,5,FALSE)</f>
        <v>0</v>
      </c>
      <c r="G59" s="76">
        <f>IFERROR(VLOOKUP(C59,Days_Since_100!C:G,5,FALSE)-1,0)</f>
        <v>0.10336492730229696</v>
      </c>
      <c r="H59" s="77">
        <f>IFERROR(VLOOKUP(C59,Deaths_since_10!C:G,5,FALSE)-1,0)</f>
        <v>0</v>
      </c>
      <c r="J59" s="68" t="str">
        <f>IFERROR(LOG((M59/E59),1+G59),"")</f>
        <v/>
      </c>
      <c r="K59" s="67"/>
      <c r="L59" s="61">
        <f>VLOOKUP(C59,Country_Data!C:J,8,FALSE)</f>
        <v>4270571</v>
      </c>
      <c r="M59" s="60">
        <f>(L59/100000)*K59</f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2">B59+1</f>
        <v>57</v>
      </c>
      <c r="C60" s="62" t="s">
        <v>231</v>
      </c>
      <c r="D60" s="75">
        <f>VLOOKUP(C60,Country_Data!B:F,5,FALSE)</f>
        <v>396</v>
      </c>
      <c r="E60" s="75">
        <f>D60*Projections_Data!$C$15</f>
        <v>18.611999999999998</v>
      </c>
      <c r="F60" s="75">
        <f>VLOOKUP(C60,Country_Data!C:G,5,FALSE)</f>
        <v>11</v>
      </c>
      <c r="G60" s="76">
        <f>IFERROR(VLOOKUP(C60,Days_Since_100!C:G,5,FALSE)-1,0)</f>
        <v>0.13098353514913241</v>
      </c>
      <c r="H60" s="77">
        <f>IFERROR(VLOOKUP(C60,Deaths_since_10!C:G,5,FALSE)-1,0)</f>
        <v>0.11199004528465784</v>
      </c>
      <c r="J60" s="68" t="str">
        <f>IFERROR(LOG((M60/E60),1+G60),"")</f>
        <v/>
      </c>
      <c r="K60" s="67">
        <v>11.4</v>
      </c>
      <c r="L60" s="61">
        <f>VLOOKUP(C60,Country_Data!C:J,8,FALSE)</f>
        <v>1207359</v>
      </c>
      <c r="M60" s="60"/>
      <c r="O60" s="59">
        <f t="array" ref="O60">IF(OR(C60=$Q$4:$Q$22),1,0)</f>
        <v>0</v>
      </c>
    </row>
    <row r="61" spans="2:15" ht="13.2" hidden="1" customHeight="1" x14ac:dyDescent="0.2">
      <c r="B61" s="66">
        <f t="shared" si="2"/>
        <v>58</v>
      </c>
      <c r="C61" s="62" t="s">
        <v>342</v>
      </c>
      <c r="D61" s="75">
        <f>VLOOKUP(C61,Country_Data!B:F,5,FALSE)</f>
        <v>348</v>
      </c>
      <c r="E61" s="75">
        <f>D61*Projections_Data!$C$15</f>
        <v>16.356000000000002</v>
      </c>
      <c r="F61" s="75">
        <f>VLOOKUP(C61,Country_Data!C:G,5,FALSE)</f>
        <v>5</v>
      </c>
      <c r="G61" s="76">
        <f>IFERROR(VLOOKUP(C61,Days_Since_100!C:G,5,FALSE)-1,0)</f>
        <v>3.1507989127009139E-2</v>
      </c>
      <c r="H61" s="77">
        <f>IFERROR(VLOOKUP(C61,Deaths_since_10!C:G,5,FALSE)-1,0)</f>
        <v>0</v>
      </c>
      <c r="I61" s="59"/>
      <c r="J61" s="68" t="str">
        <f>IFERROR(LOG((M61/E61),1+G61),"")</f>
        <v/>
      </c>
      <c r="K61" s="67"/>
      <c r="L61" s="61">
        <f>VLOOKUP(C61,Country_Data!C:J,8,FALSE)</f>
        <v>23816775</v>
      </c>
      <c r="M61" s="60">
        <f>(L61/100000)*K61</f>
        <v>0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2"/>
        <v>59</v>
      </c>
      <c r="C62" s="62" t="s">
        <v>90</v>
      </c>
      <c r="D62" s="75">
        <f>VLOOKUP(C62,Country_Data!B:F,5,FALSE)</f>
        <v>245</v>
      </c>
      <c r="E62" s="75">
        <f>D62*Projections_Data!$C$15</f>
        <v>11.515000000000001</v>
      </c>
      <c r="F62" s="75">
        <f>VLOOKUP(C62,Country_Data!C:G,5,FALSE)</f>
        <v>30</v>
      </c>
      <c r="G62" s="76">
        <f>IFERROR(VLOOKUP(C62,Days_Since_100!C:G,5,FALSE)-1,0)</f>
        <v>1.8084002320198911E-2</v>
      </c>
      <c r="H62" s="77">
        <f>IFERROR(VLOOKUP(C62,Deaths_since_10!C:G,5,FALSE)-1,0)</f>
        <v>6.3995312815083638E-2</v>
      </c>
      <c r="I62" s="59"/>
      <c r="J62" s="68" t="str">
        <f>IFERROR(LOG((M62/E62),1+G62),"")</f>
        <v/>
      </c>
      <c r="K62" s="67"/>
      <c r="L62" s="61">
        <f>VLOOKUP(C62,Country_Data!C:J,8,FALSE)</f>
        <v>33931</v>
      </c>
      <c r="M62" s="60">
        <f>(L62/100000)*K62</f>
        <v>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2"/>
        <v>60</v>
      </c>
      <c r="C63" s="62" t="s">
        <v>340</v>
      </c>
      <c r="D63" s="75">
        <f>VLOOKUP(C63,Country_Data!B:F,5,FALSE)</f>
        <v>0</v>
      </c>
      <c r="E63" s="75">
        <f>D63*Projections_Data!$C$15</f>
        <v>0</v>
      </c>
      <c r="F63" s="75">
        <f>VLOOKUP(C63,Country_Data!C:G,5,FALSE)</f>
        <v>0</v>
      </c>
      <c r="G63" s="76">
        <f>IFERROR(VLOOKUP(C63,Days_Since_100!C:G,5,FALSE)-1,0)</f>
        <v>0</v>
      </c>
      <c r="H63" s="77">
        <f>IFERROR(VLOOKUP(C63,Deaths_since_10!C:G,5,FALSE)-1,0)</f>
        <v>0</v>
      </c>
      <c r="I63" s="59"/>
      <c r="J63" s="68" t="str">
        <f>IFERROR(LOG((M63/E63),1+G63),"")</f>
        <v/>
      </c>
      <c r="K63" s="67"/>
      <c r="L63" s="61">
        <f>VLOOKUP(C63,Country_Data!C:J,8,FALSE)</f>
        <v>0</v>
      </c>
      <c r="M63" s="60">
        <f>(L63/100000)*K63</f>
        <v>0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2"/>
        <v>61</v>
      </c>
      <c r="C64" s="62" t="s">
        <v>76</v>
      </c>
      <c r="D64" s="75"/>
      <c r="E64" s="75"/>
      <c r="F64" s="75">
        <f>VLOOKUP(C64,Country_Data!C:G,5,FALSE)</f>
        <v>8</v>
      </c>
      <c r="G64" s="75"/>
      <c r="H64" s="77">
        <f>IFERROR(VLOOKUP(C64,Deaths_since_10!C:G,5,FALSE)-1,0)</f>
        <v>0</v>
      </c>
      <c r="J64" s="68" t="str">
        <f>IFERROR(LOG((M64/E64),1+G64),"")</f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2"/>
        <v>62</v>
      </c>
      <c r="C65" s="62" t="s">
        <v>132</v>
      </c>
      <c r="D65" s="75"/>
      <c r="E65" s="75"/>
      <c r="F65" s="75">
        <f>VLOOKUP(C65,Country_Data!C:G,5,FALSE)</f>
        <v>26</v>
      </c>
      <c r="G65" s="75"/>
      <c r="H65" s="77">
        <f>IFERROR(VLOOKUP(C65,Deaths_since_10!C:G,5,FALSE)-1,0)</f>
        <v>0.1486983549970351</v>
      </c>
      <c r="J65" s="68" t="str">
        <f>IFERROR(LOG((M65/E65),1+G65),"")</f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2"/>
        <v>63</v>
      </c>
      <c r="C66" s="62" t="s">
        <v>93</v>
      </c>
      <c r="D66" s="75"/>
      <c r="E66" s="75"/>
      <c r="F66" s="75">
        <f>VLOOKUP(C66,Country_Data!C:G,5,FALSE)</f>
        <v>9</v>
      </c>
      <c r="G66" s="75"/>
      <c r="H66" s="77">
        <f>IFERROR(VLOOKUP(C66,Deaths_since_10!C:G,5,FALSE)-1,0)</f>
        <v>4.0041911525952045E-2</v>
      </c>
      <c r="I66" s="92"/>
      <c r="J66" s="68" t="str">
        <f>IFERROR(LOG((M66/E66),1+G66),"")</f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564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66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A47" zoomScale="80" zoomScaleNormal="80" workbookViewId="0">
      <selection activeCell="D99" sqref="D99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0" x14ac:dyDescent="0.3">
      <c r="C2" t="s">
        <v>594</v>
      </c>
      <c r="D2" t="s">
        <v>513</v>
      </c>
      <c r="H2">
        <v>1</v>
      </c>
      <c r="I2" t="s">
        <v>349</v>
      </c>
      <c r="S2">
        <v>1</v>
      </c>
      <c r="T2" t="s">
        <v>349</v>
      </c>
    </row>
    <row r="3" spans="2:20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S3">
        <v>2</v>
      </c>
      <c r="T3" t="s">
        <v>38</v>
      </c>
    </row>
    <row r="4" spans="2:20" x14ac:dyDescent="0.3">
      <c r="B4" t="s">
        <v>427</v>
      </c>
      <c r="C4" s="5">
        <v>300000</v>
      </c>
      <c r="D4" s="5">
        <v>15000</v>
      </c>
      <c r="H4">
        <v>3</v>
      </c>
      <c r="I4" s="17" t="s">
        <v>58</v>
      </c>
      <c r="S4">
        <v>3</v>
      </c>
      <c r="T4" s="17" t="s">
        <v>58</v>
      </c>
    </row>
    <row r="5" spans="2:20" x14ac:dyDescent="0.3">
      <c r="H5">
        <v>4</v>
      </c>
      <c r="I5" s="17" t="s">
        <v>337</v>
      </c>
      <c r="S5">
        <v>4</v>
      </c>
      <c r="T5" s="17" t="s">
        <v>337</v>
      </c>
    </row>
    <row r="6" spans="2:20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S6">
        <v>5</v>
      </c>
      <c r="T6" s="17" t="s">
        <v>41</v>
      </c>
    </row>
    <row r="7" spans="2:20" x14ac:dyDescent="0.3">
      <c r="B7" t="s">
        <v>429</v>
      </c>
      <c r="C7" s="5">
        <v>45</v>
      </c>
      <c r="D7">
        <v>40</v>
      </c>
      <c r="H7">
        <v>6</v>
      </c>
      <c r="I7" s="17" t="s">
        <v>53</v>
      </c>
      <c r="S7">
        <v>6</v>
      </c>
      <c r="T7" s="17" t="s">
        <v>60</v>
      </c>
    </row>
    <row r="8" spans="2:20" x14ac:dyDescent="0.3">
      <c r="H8">
        <v>7</v>
      </c>
      <c r="I8" s="17" t="s">
        <v>60</v>
      </c>
      <c r="S8">
        <v>7</v>
      </c>
      <c r="T8" s="17"/>
    </row>
    <row r="15" spans="2:20" x14ac:dyDescent="0.3">
      <c r="L15" s="5"/>
    </row>
    <row r="23" spans="19:24" x14ac:dyDescent="0.3">
      <c r="X23" s="16"/>
    </row>
    <row r="24" spans="19:24" x14ac:dyDescent="0.3">
      <c r="X24" s="98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AL17" sqref="AL1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World</v>
      </c>
      <c r="C2" s="20">
        <f>MAX(ConfirmedRaw!1:1)</f>
        <v>43924</v>
      </c>
    </row>
    <row r="3" spans="2:248" x14ac:dyDescent="0.3">
      <c r="G3" s="20">
        <f ca="1">VLOOKUP(B2,Country_Data!B:E,4,FALSE)</f>
        <v>43852</v>
      </c>
      <c r="H3" s="20">
        <f t="shared" ref="H3:BS3" ca="1" si="0">G3+1</f>
        <v>43853</v>
      </c>
      <c r="I3" s="20">
        <f t="shared" ca="1" si="0"/>
        <v>43854</v>
      </c>
      <c r="J3" s="20">
        <f t="shared" ca="1" si="0"/>
        <v>43855</v>
      </c>
      <c r="K3" s="20">
        <f t="shared" ca="1" si="0"/>
        <v>43856</v>
      </c>
      <c r="L3" s="20">
        <f t="shared" ca="1" si="0"/>
        <v>43857</v>
      </c>
      <c r="M3" s="20">
        <f t="shared" ca="1" si="0"/>
        <v>43858</v>
      </c>
      <c r="N3" s="20">
        <f t="shared" ca="1" si="0"/>
        <v>43859</v>
      </c>
      <c r="O3" s="20">
        <f t="shared" ca="1" si="0"/>
        <v>43860</v>
      </c>
      <c r="P3" s="20">
        <f t="shared" ca="1" si="0"/>
        <v>43861</v>
      </c>
      <c r="Q3" s="20">
        <f t="shared" ca="1" si="0"/>
        <v>43862</v>
      </c>
      <c r="R3" s="20">
        <f t="shared" ca="1" si="0"/>
        <v>43863</v>
      </c>
      <c r="S3" s="20">
        <f t="shared" ca="1" si="0"/>
        <v>43864</v>
      </c>
      <c r="T3" s="20">
        <f t="shared" ca="1" si="0"/>
        <v>43865</v>
      </c>
      <c r="U3" s="20">
        <f t="shared" ca="1" si="0"/>
        <v>43866</v>
      </c>
      <c r="V3" s="20">
        <f t="shared" ca="1" si="0"/>
        <v>43867</v>
      </c>
      <c r="W3" s="20">
        <f t="shared" ca="1" si="0"/>
        <v>43868</v>
      </c>
      <c r="X3" s="20">
        <f t="shared" ca="1" si="0"/>
        <v>43869</v>
      </c>
      <c r="Y3" s="20">
        <f t="shared" ca="1" si="0"/>
        <v>43870</v>
      </c>
      <c r="Z3" s="20">
        <f t="shared" ca="1" si="0"/>
        <v>43871</v>
      </c>
      <c r="AA3" s="20">
        <f t="shared" ca="1" si="0"/>
        <v>43872</v>
      </c>
      <c r="AB3" s="20">
        <f t="shared" ca="1" si="0"/>
        <v>43873</v>
      </c>
      <c r="AC3" s="20">
        <f t="shared" ca="1" si="0"/>
        <v>43874</v>
      </c>
      <c r="AD3" s="20">
        <f t="shared" ca="1" si="0"/>
        <v>43875</v>
      </c>
      <c r="AE3" s="20">
        <f t="shared" ca="1" si="0"/>
        <v>43876</v>
      </c>
      <c r="AF3" s="20">
        <f t="shared" ca="1" si="0"/>
        <v>43877</v>
      </c>
      <c r="AG3" s="20">
        <f t="shared" ca="1" si="0"/>
        <v>43878</v>
      </c>
      <c r="AH3" s="20">
        <f t="shared" ca="1" si="0"/>
        <v>43879</v>
      </c>
      <c r="AI3" s="20">
        <f t="shared" ca="1" si="0"/>
        <v>43880</v>
      </c>
      <c r="AJ3" s="20">
        <f t="shared" ca="1" si="0"/>
        <v>43881</v>
      </c>
      <c r="AK3" s="20">
        <f t="shared" ca="1" si="0"/>
        <v>43882</v>
      </c>
      <c r="AL3" s="20">
        <f t="shared" ca="1" si="0"/>
        <v>43883</v>
      </c>
      <c r="AM3" s="20">
        <f t="shared" ca="1" si="0"/>
        <v>43884</v>
      </c>
      <c r="AN3" s="20">
        <f t="shared" ca="1" si="0"/>
        <v>43885</v>
      </c>
      <c r="AO3" s="20">
        <f t="shared" ca="1" si="0"/>
        <v>43886</v>
      </c>
      <c r="AP3" s="20">
        <f t="shared" ca="1" si="0"/>
        <v>43887</v>
      </c>
      <c r="AQ3" s="20">
        <f t="shared" ca="1" si="0"/>
        <v>43888</v>
      </c>
      <c r="AR3" s="20">
        <f t="shared" ca="1" si="0"/>
        <v>43889</v>
      </c>
      <c r="AS3" s="20">
        <f t="shared" ca="1" si="0"/>
        <v>43890</v>
      </c>
      <c r="AT3" s="20">
        <f t="shared" ca="1" si="0"/>
        <v>43891</v>
      </c>
      <c r="AU3" s="20">
        <f t="shared" ca="1" si="0"/>
        <v>43892</v>
      </c>
      <c r="AV3" s="20">
        <f t="shared" ca="1" si="0"/>
        <v>43893</v>
      </c>
      <c r="AW3" s="20">
        <f t="shared" ca="1" si="0"/>
        <v>43894</v>
      </c>
      <c r="AX3" s="20">
        <f t="shared" ca="1" si="0"/>
        <v>43895</v>
      </c>
      <c r="AY3" s="20">
        <f t="shared" ca="1" si="0"/>
        <v>43896</v>
      </c>
      <c r="AZ3" s="20">
        <f t="shared" ca="1" si="0"/>
        <v>43897</v>
      </c>
      <c r="BA3" s="20">
        <f t="shared" ca="1" si="0"/>
        <v>43898</v>
      </c>
      <c r="BB3" s="20">
        <f t="shared" ca="1" si="0"/>
        <v>43899</v>
      </c>
      <c r="BC3" s="20">
        <f t="shared" ca="1" si="0"/>
        <v>43900</v>
      </c>
      <c r="BD3" s="20">
        <f t="shared" ca="1" si="0"/>
        <v>43901</v>
      </c>
      <c r="BE3" s="20">
        <f t="shared" ca="1" si="0"/>
        <v>43902</v>
      </c>
      <c r="BF3" s="20">
        <f t="shared" ca="1" si="0"/>
        <v>43903</v>
      </c>
      <c r="BG3" s="20">
        <f t="shared" ca="1" si="0"/>
        <v>43904</v>
      </c>
      <c r="BH3" s="20">
        <f t="shared" ca="1" si="0"/>
        <v>43905</v>
      </c>
      <c r="BI3" s="20">
        <f t="shared" ca="1" si="0"/>
        <v>43906</v>
      </c>
      <c r="BJ3" s="20">
        <f t="shared" ca="1" si="0"/>
        <v>43907</v>
      </c>
      <c r="BK3" s="20">
        <f t="shared" ca="1" si="0"/>
        <v>43908</v>
      </c>
      <c r="BL3" s="20">
        <f t="shared" ca="1" si="0"/>
        <v>43909</v>
      </c>
      <c r="BM3" s="20">
        <f t="shared" ca="1" si="0"/>
        <v>43910</v>
      </c>
      <c r="BN3" s="20">
        <f t="shared" ca="1" si="0"/>
        <v>43911</v>
      </c>
      <c r="BO3" s="20">
        <f t="shared" ca="1" si="0"/>
        <v>43912</v>
      </c>
      <c r="BP3" s="20">
        <f t="shared" ca="1" si="0"/>
        <v>43913</v>
      </c>
      <c r="BQ3" s="20">
        <f t="shared" ca="1" si="0"/>
        <v>43914</v>
      </c>
      <c r="BR3" s="20">
        <f t="shared" ca="1" si="0"/>
        <v>43915</v>
      </c>
      <c r="BS3" s="20">
        <f t="shared" ca="1" si="0"/>
        <v>43916</v>
      </c>
      <c r="BT3" s="20">
        <f t="shared" ref="BT3:EE3" ca="1" si="1">BS3+1</f>
        <v>43917</v>
      </c>
      <c r="BU3" s="20">
        <f t="shared" ca="1" si="1"/>
        <v>43918</v>
      </c>
      <c r="BV3" s="20">
        <f t="shared" ca="1" si="1"/>
        <v>43919</v>
      </c>
      <c r="BW3" s="20">
        <f t="shared" ca="1" si="1"/>
        <v>43920</v>
      </c>
      <c r="BX3" s="20">
        <f t="shared" ca="1" si="1"/>
        <v>43921</v>
      </c>
      <c r="BY3" s="20">
        <f t="shared" ca="1" si="1"/>
        <v>43922</v>
      </c>
      <c r="BZ3" s="20">
        <f t="shared" ca="1" si="1"/>
        <v>43923</v>
      </c>
      <c r="CA3" s="20">
        <f t="shared" ca="1" si="1"/>
        <v>43924</v>
      </c>
      <c r="CB3" s="20">
        <f t="shared" ca="1" si="1"/>
        <v>43925</v>
      </c>
      <c r="CC3" s="20">
        <f t="shared" ca="1" si="1"/>
        <v>43926</v>
      </c>
      <c r="CD3" s="20">
        <f t="shared" ca="1" si="1"/>
        <v>43927</v>
      </c>
      <c r="CE3" s="20">
        <f t="shared" ca="1" si="1"/>
        <v>43928</v>
      </c>
      <c r="CF3" s="20">
        <f t="shared" ca="1" si="1"/>
        <v>43929</v>
      </c>
      <c r="CG3" s="20">
        <f t="shared" ca="1" si="1"/>
        <v>43930</v>
      </c>
      <c r="CH3" s="20">
        <f t="shared" ca="1" si="1"/>
        <v>43931</v>
      </c>
      <c r="CI3" s="20">
        <f t="shared" ca="1" si="1"/>
        <v>43932</v>
      </c>
      <c r="CJ3" s="20">
        <f t="shared" ca="1" si="1"/>
        <v>43933</v>
      </c>
      <c r="CK3" s="20">
        <f t="shared" ca="1" si="1"/>
        <v>43934</v>
      </c>
      <c r="CL3" s="20">
        <f t="shared" ca="1" si="1"/>
        <v>43935</v>
      </c>
      <c r="CM3" s="20">
        <f t="shared" ca="1" si="1"/>
        <v>43936</v>
      </c>
      <c r="CN3" s="20">
        <f t="shared" ca="1" si="1"/>
        <v>43937</v>
      </c>
      <c r="CO3" s="20">
        <f t="shared" ca="1" si="1"/>
        <v>43938</v>
      </c>
      <c r="CP3" s="20">
        <f t="shared" ca="1" si="1"/>
        <v>43939</v>
      </c>
      <c r="CQ3" s="20">
        <f t="shared" ca="1" si="1"/>
        <v>43940</v>
      </c>
      <c r="CR3" s="20">
        <f t="shared" ca="1" si="1"/>
        <v>43941</v>
      </c>
      <c r="CS3" s="20">
        <f t="shared" ca="1" si="1"/>
        <v>43942</v>
      </c>
      <c r="CT3" s="20">
        <f t="shared" ca="1" si="1"/>
        <v>43943</v>
      </c>
      <c r="CU3" s="20">
        <f t="shared" ca="1" si="1"/>
        <v>43944</v>
      </c>
      <c r="CV3" s="20">
        <f t="shared" ca="1" si="1"/>
        <v>43945</v>
      </c>
      <c r="CW3" s="20">
        <f t="shared" ca="1" si="1"/>
        <v>43946</v>
      </c>
      <c r="CX3" s="20">
        <f t="shared" ca="1" si="1"/>
        <v>43947</v>
      </c>
      <c r="CY3" s="20">
        <f t="shared" ca="1" si="1"/>
        <v>43948</v>
      </c>
      <c r="CZ3" s="20">
        <f t="shared" ca="1" si="1"/>
        <v>43949</v>
      </c>
      <c r="DA3" s="20">
        <f t="shared" ca="1" si="1"/>
        <v>43950</v>
      </c>
      <c r="DB3" s="20">
        <f t="shared" ca="1" si="1"/>
        <v>43951</v>
      </c>
      <c r="DC3" s="20">
        <f t="shared" ca="1" si="1"/>
        <v>43952</v>
      </c>
      <c r="DD3" s="20">
        <f t="shared" ca="1" si="1"/>
        <v>43953</v>
      </c>
      <c r="DE3" s="20">
        <f t="shared" ca="1" si="1"/>
        <v>43954</v>
      </c>
      <c r="DF3" s="20">
        <f t="shared" ca="1" si="1"/>
        <v>43955</v>
      </c>
      <c r="DG3" s="20">
        <f t="shared" ca="1" si="1"/>
        <v>43956</v>
      </c>
      <c r="DH3" s="20">
        <f t="shared" ca="1" si="1"/>
        <v>43957</v>
      </c>
      <c r="DI3" s="20">
        <f t="shared" ca="1" si="1"/>
        <v>43958</v>
      </c>
      <c r="DJ3" s="20">
        <f t="shared" ca="1" si="1"/>
        <v>43959</v>
      </c>
      <c r="DK3" s="20">
        <f t="shared" ca="1" si="1"/>
        <v>43960</v>
      </c>
      <c r="DL3" s="20">
        <f t="shared" ca="1" si="1"/>
        <v>43961</v>
      </c>
      <c r="DM3" s="20">
        <f t="shared" ca="1" si="1"/>
        <v>43962</v>
      </c>
      <c r="DN3" s="20">
        <f t="shared" ca="1" si="1"/>
        <v>43963</v>
      </c>
      <c r="DO3" s="20">
        <f t="shared" ca="1" si="1"/>
        <v>43964</v>
      </c>
      <c r="DP3" s="20">
        <f t="shared" ca="1" si="1"/>
        <v>43965</v>
      </c>
      <c r="DQ3" s="20">
        <f t="shared" ca="1" si="1"/>
        <v>43966</v>
      </c>
      <c r="DR3" s="20">
        <f t="shared" ca="1" si="1"/>
        <v>43967</v>
      </c>
      <c r="DS3" s="20">
        <f t="shared" ca="1" si="1"/>
        <v>43968</v>
      </c>
      <c r="DT3" s="20">
        <f t="shared" ca="1" si="1"/>
        <v>43969</v>
      </c>
      <c r="DU3" s="20">
        <f t="shared" ca="1" si="1"/>
        <v>43970</v>
      </c>
      <c r="DV3" s="20">
        <f t="shared" ca="1" si="1"/>
        <v>43971</v>
      </c>
      <c r="DW3" s="20">
        <f t="shared" ca="1" si="1"/>
        <v>43972</v>
      </c>
      <c r="DX3" s="20">
        <f t="shared" ca="1" si="1"/>
        <v>43973</v>
      </c>
      <c r="DY3" s="20">
        <f t="shared" ca="1" si="1"/>
        <v>43974</v>
      </c>
      <c r="DZ3" s="20">
        <f t="shared" ca="1" si="1"/>
        <v>43975</v>
      </c>
      <c r="EA3" s="20">
        <f t="shared" ca="1" si="1"/>
        <v>43976</v>
      </c>
      <c r="EB3" s="20">
        <f t="shared" ca="1" si="1"/>
        <v>43977</v>
      </c>
      <c r="EC3" s="20">
        <f t="shared" ca="1" si="1"/>
        <v>43978</v>
      </c>
      <c r="ED3" s="20">
        <f t="shared" ca="1" si="1"/>
        <v>43979</v>
      </c>
      <c r="EE3" s="20">
        <f t="shared" ca="1" si="1"/>
        <v>43980</v>
      </c>
      <c r="EF3" s="20">
        <f t="shared" ref="EF3:GQ3" ca="1" si="2">EE3+1</f>
        <v>43981</v>
      </c>
      <c r="EG3" s="20">
        <f t="shared" ca="1" si="2"/>
        <v>43982</v>
      </c>
      <c r="EH3" s="20">
        <f t="shared" ca="1" si="2"/>
        <v>43983</v>
      </c>
      <c r="EI3" s="20">
        <f t="shared" ca="1" si="2"/>
        <v>43984</v>
      </c>
      <c r="EJ3" s="20">
        <f t="shared" ca="1" si="2"/>
        <v>43985</v>
      </c>
      <c r="EK3" s="20">
        <f t="shared" ca="1" si="2"/>
        <v>43986</v>
      </c>
      <c r="EL3" s="20">
        <f t="shared" ca="1" si="2"/>
        <v>43987</v>
      </c>
      <c r="EM3" s="20">
        <f t="shared" ca="1" si="2"/>
        <v>43988</v>
      </c>
      <c r="EN3" s="20">
        <f t="shared" ca="1" si="2"/>
        <v>43989</v>
      </c>
      <c r="EO3" s="20">
        <f t="shared" ca="1" si="2"/>
        <v>43990</v>
      </c>
      <c r="EP3" s="20">
        <f t="shared" ca="1" si="2"/>
        <v>43991</v>
      </c>
      <c r="EQ3" s="20">
        <f t="shared" ca="1" si="2"/>
        <v>43992</v>
      </c>
      <c r="ER3" s="20">
        <f t="shared" ca="1" si="2"/>
        <v>43993</v>
      </c>
      <c r="ES3" s="20">
        <f t="shared" ca="1" si="2"/>
        <v>43994</v>
      </c>
      <c r="ET3" s="20">
        <f t="shared" ca="1" si="2"/>
        <v>43995</v>
      </c>
      <c r="EU3" s="20">
        <f t="shared" ca="1" si="2"/>
        <v>43996</v>
      </c>
      <c r="EV3" s="20">
        <f t="shared" ca="1" si="2"/>
        <v>43997</v>
      </c>
      <c r="EW3" s="20">
        <f t="shared" ca="1" si="2"/>
        <v>43998</v>
      </c>
      <c r="EX3" s="20">
        <f t="shared" ca="1" si="2"/>
        <v>43999</v>
      </c>
      <c r="EY3" s="20">
        <f t="shared" ca="1" si="2"/>
        <v>44000</v>
      </c>
      <c r="EZ3" s="20">
        <f t="shared" ca="1" si="2"/>
        <v>44001</v>
      </c>
      <c r="FA3" s="20">
        <f t="shared" ca="1" si="2"/>
        <v>44002</v>
      </c>
      <c r="FB3" s="20">
        <f t="shared" ca="1" si="2"/>
        <v>44003</v>
      </c>
      <c r="FC3" s="20">
        <f t="shared" ca="1" si="2"/>
        <v>44004</v>
      </c>
      <c r="FD3" s="20">
        <f t="shared" ca="1" si="2"/>
        <v>44005</v>
      </c>
      <c r="FE3" s="20">
        <f t="shared" ca="1" si="2"/>
        <v>44006</v>
      </c>
      <c r="FF3" s="20">
        <f t="shared" ca="1" si="2"/>
        <v>44007</v>
      </c>
      <c r="FG3" s="20">
        <f t="shared" ca="1" si="2"/>
        <v>44008</v>
      </c>
      <c r="FH3" s="20">
        <f t="shared" ca="1" si="2"/>
        <v>44009</v>
      </c>
      <c r="FI3" s="20">
        <f t="shared" ca="1" si="2"/>
        <v>44010</v>
      </c>
      <c r="FJ3" s="20">
        <f t="shared" ca="1" si="2"/>
        <v>44011</v>
      </c>
      <c r="FK3" s="20">
        <f t="shared" ca="1" si="2"/>
        <v>44012</v>
      </c>
      <c r="FL3" s="20">
        <f t="shared" ca="1" si="2"/>
        <v>44013</v>
      </c>
      <c r="FM3" s="20">
        <f t="shared" ca="1" si="2"/>
        <v>44014</v>
      </c>
      <c r="FN3" s="20">
        <f t="shared" ca="1" si="2"/>
        <v>44015</v>
      </c>
      <c r="FO3" s="20">
        <f t="shared" ca="1" si="2"/>
        <v>44016</v>
      </c>
      <c r="FP3" s="20">
        <f t="shared" ca="1" si="2"/>
        <v>44017</v>
      </c>
      <c r="FQ3" s="20">
        <f t="shared" ca="1" si="2"/>
        <v>44018</v>
      </c>
      <c r="FR3" s="20">
        <f t="shared" ca="1" si="2"/>
        <v>44019</v>
      </c>
      <c r="FS3" s="20">
        <f t="shared" ca="1" si="2"/>
        <v>44020</v>
      </c>
      <c r="FT3" s="20">
        <f t="shared" ca="1" si="2"/>
        <v>44021</v>
      </c>
      <c r="FU3" s="20">
        <f t="shared" ca="1" si="2"/>
        <v>44022</v>
      </c>
      <c r="FV3" s="20">
        <f t="shared" ca="1" si="2"/>
        <v>44023</v>
      </c>
      <c r="FW3" s="20">
        <f t="shared" ca="1" si="2"/>
        <v>44024</v>
      </c>
      <c r="FX3" s="20">
        <f t="shared" ca="1" si="2"/>
        <v>44025</v>
      </c>
      <c r="FY3" s="20">
        <f t="shared" ca="1" si="2"/>
        <v>44026</v>
      </c>
      <c r="FZ3" s="20">
        <f t="shared" ca="1" si="2"/>
        <v>44027</v>
      </c>
      <c r="GA3" s="20">
        <f t="shared" ca="1" si="2"/>
        <v>44028</v>
      </c>
      <c r="GB3" s="20">
        <f t="shared" ca="1" si="2"/>
        <v>44029</v>
      </c>
      <c r="GC3" s="20">
        <f t="shared" ca="1" si="2"/>
        <v>44030</v>
      </c>
      <c r="GD3" s="20">
        <f t="shared" ca="1" si="2"/>
        <v>44031</v>
      </c>
      <c r="GE3" s="20">
        <f t="shared" ca="1" si="2"/>
        <v>44032</v>
      </c>
      <c r="GF3" s="20">
        <f t="shared" ca="1" si="2"/>
        <v>44033</v>
      </c>
      <c r="GG3" s="20">
        <f t="shared" ca="1" si="2"/>
        <v>44034</v>
      </c>
      <c r="GH3" s="20">
        <f t="shared" ca="1" si="2"/>
        <v>44035</v>
      </c>
      <c r="GI3" s="20">
        <f t="shared" ca="1" si="2"/>
        <v>44036</v>
      </c>
      <c r="GJ3" s="20">
        <f t="shared" ca="1" si="2"/>
        <v>44037</v>
      </c>
      <c r="GK3" s="20">
        <f t="shared" ca="1" si="2"/>
        <v>44038</v>
      </c>
      <c r="GL3" s="20">
        <f t="shared" ca="1" si="2"/>
        <v>44039</v>
      </c>
      <c r="GM3" s="20">
        <f t="shared" ca="1" si="2"/>
        <v>44040</v>
      </c>
      <c r="GN3" s="20">
        <f t="shared" ca="1" si="2"/>
        <v>44041</v>
      </c>
      <c r="GO3" s="20">
        <f t="shared" ca="1" si="2"/>
        <v>44042</v>
      </c>
      <c r="GP3" s="20">
        <f t="shared" ca="1" si="2"/>
        <v>44043</v>
      </c>
      <c r="GQ3" s="20">
        <f t="shared" ca="1" si="2"/>
        <v>44044</v>
      </c>
      <c r="GR3" s="20">
        <f t="shared" ref="GR3:IN3" ca="1" si="3">GQ3+1</f>
        <v>44045</v>
      </c>
      <c r="GS3" s="20">
        <f t="shared" ca="1" si="3"/>
        <v>44046</v>
      </c>
      <c r="GT3" s="20">
        <f t="shared" ca="1" si="3"/>
        <v>44047</v>
      </c>
      <c r="GU3" s="20">
        <f t="shared" ca="1" si="3"/>
        <v>44048</v>
      </c>
      <c r="GV3" s="20">
        <f t="shared" ca="1" si="3"/>
        <v>44049</v>
      </c>
      <c r="GW3" s="20">
        <f t="shared" ca="1" si="3"/>
        <v>44050</v>
      </c>
      <c r="GX3" s="20">
        <f t="shared" ca="1" si="3"/>
        <v>44051</v>
      </c>
      <c r="GY3" s="20">
        <f t="shared" ca="1" si="3"/>
        <v>44052</v>
      </c>
      <c r="GZ3" s="20">
        <f t="shared" ca="1" si="3"/>
        <v>44053</v>
      </c>
      <c r="HA3" s="20">
        <f t="shared" ca="1" si="3"/>
        <v>44054</v>
      </c>
      <c r="HB3" s="20">
        <f t="shared" ca="1" si="3"/>
        <v>44055</v>
      </c>
      <c r="HC3" s="20">
        <f t="shared" ca="1" si="3"/>
        <v>44056</v>
      </c>
      <c r="HD3" s="20">
        <f t="shared" ca="1" si="3"/>
        <v>44057</v>
      </c>
      <c r="HE3" s="20">
        <f t="shared" ca="1" si="3"/>
        <v>44058</v>
      </c>
      <c r="HF3" s="20">
        <f t="shared" ca="1" si="3"/>
        <v>44059</v>
      </c>
      <c r="HG3" s="20">
        <f t="shared" ca="1" si="3"/>
        <v>44060</v>
      </c>
      <c r="HH3" s="20">
        <f t="shared" ca="1" si="3"/>
        <v>44061</v>
      </c>
      <c r="HI3" s="20">
        <f t="shared" ca="1" si="3"/>
        <v>44062</v>
      </c>
      <c r="HJ3" s="20">
        <f t="shared" ca="1" si="3"/>
        <v>44063</v>
      </c>
      <c r="HK3" s="20">
        <f t="shared" ca="1" si="3"/>
        <v>44064</v>
      </c>
      <c r="HL3" s="20">
        <f t="shared" ca="1" si="3"/>
        <v>44065</v>
      </c>
      <c r="HM3" s="20">
        <f t="shared" ca="1" si="3"/>
        <v>44066</v>
      </c>
      <c r="HN3" s="20">
        <f t="shared" ca="1" si="3"/>
        <v>44067</v>
      </c>
      <c r="HO3" s="20">
        <f t="shared" ca="1" si="3"/>
        <v>44068</v>
      </c>
      <c r="HP3" s="20">
        <f t="shared" ca="1" si="3"/>
        <v>44069</v>
      </c>
      <c r="HQ3" s="20">
        <f t="shared" ca="1" si="3"/>
        <v>44070</v>
      </c>
      <c r="HR3" s="20">
        <f t="shared" ca="1" si="3"/>
        <v>44071</v>
      </c>
      <c r="HS3" s="20">
        <f t="shared" ca="1" si="3"/>
        <v>44072</v>
      </c>
      <c r="HT3" s="20">
        <f t="shared" ca="1" si="3"/>
        <v>44073</v>
      </c>
      <c r="HU3" s="20">
        <f t="shared" ca="1" si="3"/>
        <v>44074</v>
      </c>
      <c r="HV3" s="20">
        <f t="shared" ca="1" si="3"/>
        <v>44075</v>
      </c>
      <c r="HW3" s="20">
        <f t="shared" ca="1" si="3"/>
        <v>44076</v>
      </c>
      <c r="HX3" s="20">
        <f t="shared" ca="1" si="3"/>
        <v>44077</v>
      </c>
      <c r="HY3" s="20">
        <f t="shared" ca="1" si="3"/>
        <v>44078</v>
      </c>
      <c r="HZ3" s="20">
        <f t="shared" ca="1" si="3"/>
        <v>44079</v>
      </c>
      <c r="IA3" s="20">
        <f t="shared" ca="1" si="3"/>
        <v>44080</v>
      </c>
      <c r="IB3" s="20">
        <f t="shared" ca="1" si="3"/>
        <v>44081</v>
      </c>
      <c r="IC3" s="20">
        <f t="shared" ca="1" si="3"/>
        <v>44082</v>
      </c>
      <c r="ID3" s="20">
        <f t="shared" ca="1" si="3"/>
        <v>44083</v>
      </c>
      <c r="IE3" s="20">
        <f t="shared" ca="1" si="3"/>
        <v>44084</v>
      </c>
      <c r="IF3" s="20">
        <f t="shared" ca="1" si="3"/>
        <v>44085</v>
      </c>
      <c r="IG3" s="20">
        <f t="shared" ca="1" si="3"/>
        <v>44086</v>
      </c>
      <c r="IH3" s="20">
        <f t="shared" ca="1" si="3"/>
        <v>44087</v>
      </c>
      <c r="II3" s="20">
        <f t="shared" ca="1" si="3"/>
        <v>44088</v>
      </c>
      <c r="IJ3" s="20">
        <f t="shared" ca="1" si="3"/>
        <v>44089</v>
      </c>
      <c r="IK3" s="20">
        <f t="shared" ca="1" si="3"/>
        <v>44090</v>
      </c>
      <c r="IL3" s="20">
        <f t="shared" ca="1" si="3"/>
        <v>44091</v>
      </c>
      <c r="IM3" s="20">
        <f t="shared" ca="1" si="3"/>
        <v>44092</v>
      </c>
      <c r="IN3" s="20">
        <f t="shared" ca="1" si="3"/>
        <v>44093</v>
      </c>
    </row>
    <row r="4" spans="2:248" x14ac:dyDescent="0.3">
      <c r="B4" s="19" t="s">
        <v>449</v>
      </c>
      <c r="C4" s="21">
        <f>VLOOKUP(B2,Days_Since_100!C:D,2,FALSE)</f>
        <v>1092307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73</v>
      </c>
      <c r="F5" s="19" t="s">
        <v>504</v>
      </c>
      <c r="G5" s="40">
        <f>IF(VLOOKUP($B$2,Days_Since_100!$H:$KU,Projections_Data!G$4+2,FALSE)=0,#N/A,VLOOKUP($B$2,Days_Since_100!$H:$KU,Projections_Data!G$4+2,FALSE))</f>
        <v>555</v>
      </c>
      <c r="H5" s="40">
        <f>IF(VLOOKUP($B$2,Days_Since_100!$H:$KU,Projections_Data!H$4+2,FALSE)=0,#N/A,VLOOKUP($B$2,Days_Since_100!$H:$KU,Projections_Data!H$4+2,FALSE))</f>
        <v>654</v>
      </c>
      <c r="I5" s="40">
        <f>IF(VLOOKUP($B$2,Days_Since_100!$H:$KU,Projections_Data!I$4+2,FALSE)=0,#N/A,VLOOKUP($B$2,Days_Since_100!$H:$KU,Projections_Data!I$4+2,FALSE))</f>
        <v>941</v>
      </c>
      <c r="J5" s="40">
        <f>IF(VLOOKUP($B$2,Days_Since_100!$H:$KU,Projections_Data!J$4+2,FALSE)=0,#N/A,VLOOKUP($B$2,Days_Since_100!$H:$KU,Projections_Data!J$4+2,FALSE))</f>
        <v>1434</v>
      </c>
      <c r="K5" s="40">
        <f>IF(VLOOKUP($B$2,Days_Since_100!$H:$KU,Projections_Data!K$4+2,FALSE)=0,#N/A,VLOOKUP($B$2,Days_Since_100!$H:$KU,Projections_Data!K$4+2,FALSE))</f>
        <v>2118</v>
      </c>
      <c r="L5" s="40">
        <f>IF(VLOOKUP($B$2,Days_Since_100!$H:$KU,Projections_Data!L$4+2,FALSE)=0,#N/A,VLOOKUP($B$2,Days_Since_100!$H:$KU,Projections_Data!L$4+2,FALSE))</f>
        <v>2927</v>
      </c>
      <c r="M5" s="40">
        <f>IF(VLOOKUP($B$2,Days_Since_100!$H:$KU,Projections_Data!M$4+2,FALSE)=0,#N/A,VLOOKUP($B$2,Days_Since_100!$H:$KU,Projections_Data!M$4+2,FALSE))</f>
        <v>5578</v>
      </c>
      <c r="N5" s="40">
        <f>IF(VLOOKUP($B$2,Days_Since_100!$H:$KU,Projections_Data!N$4+2,FALSE)=0,#N/A,VLOOKUP($B$2,Days_Since_100!$H:$KU,Projections_Data!N$4+2,FALSE))</f>
        <v>6166</v>
      </c>
      <c r="O5" s="40">
        <f>IF(VLOOKUP($B$2,Days_Since_100!$H:$KU,Projections_Data!O$4+2,FALSE)=0,#N/A,VLOOKUP($B$2,Days_Since_100!$H:$KU,Projections_Data!O$4+2,FALSE))</f>
        <v>8234</v>
      </c>
      <c r="P5" s="40">
        <f>IF(VLOOKUP($B$2,Days_Since_100!$H:$KU,Projections_Data!P$4+2,FALSE)=0,#N/A,VLOOKUP($B$2,Days_Since_100!$H:$KU,Projections_Data!P$4+2,FALSE))</f>
        <v>9927</v>
      </c>
      <c r="Q5" s="40">
        <f>IF(VLOOKUP($B$2,Days_Since_100!$H:$KU,Projections_Data!Q$4+2,FALSE)=0,#N/A,VLOOKUP($B$2,Days_Since_100!$H:$KU,Projections_Data!Q$4+2,FALSE))</f>
        <v>12038</v>
      </c>
      <c r="R5" s="40">
        <f>IF(VLOOKUP($B$2,Days_Since_100!$H:$KU,Projections_Data!R$4+2,FALSE)=0,#N/A,VLOOKUP($B$2,Days_Since_100!$H:$KU,Projections_Data!R$4+2,FALSE))</f>
        <v>16787</v>
      </c>
      <c r="S5" s="40">
        <f>IF(VLOOKUP($B$2,Days_Since_100!$H:$KU,Projections_Data!S$4+2,FALSE)=0,#N/A,VLOOKUP($B$2,Days_Since_100!$H:$KU,Projections_Data!S$4+2,FALSE))</f>
        <v>19881</v>
      </c>
      <c r="T5" s="40">
        <f>IF(VLOOKUP($B$2,Days_Since_100!$H:$KU,Projections_Data!T$4+2,FALSE)=0,#N/A,VLOOKUP($B$2,Days_Since_100!$H:$KU,Projections_Data!T$4+2,FALSE))</f>
        <v>23892</v>
      </c>
      <c r="U5" s="40">
        <f>IF(VLOOKUP($B$2,Days_Since_100!$H:$KU,Projections_Data!U$4+2,FALSE)=0,#N/A,VLOOKUP($B$2,Days_Since_100!$H:$KU,Projections_Data!U$4+2,FALSE))</f>
        <v>27635</v>
      </c>
      <c r="V5" s="40">
        <f>IF(VLOOKUP($B$2,Days_Since_100!$H:$KU,Projections_Data!V$4+2,FALSE)=0,#N/A,VLOOKUP($B$2,Days_Since_100!$H:$KU,Projections_Data!V$4+2,FALSE))</f>
        <v>30794</v>
      </c>
      <c r="W5" s="40">
        <f>IF(VLOOKUP($B$2,Days_Since_100!$H:$KU,Projections_Data!W$4+2,FALSE)=0,#N/A,VLOOKUP($B$2,Days_Since_100!$H:$KU,Projections_Data!W$4+2,FALSE))</f>
        <v>34330</v>
      </c>
      <c r="X5" s="40">
        <f>IF(VLOOKUP($B$2,Days_Since_100!$H:$KU,Projections_Data!X$4+2,FALSE)=0,#N/A,VLOOKUP($B$2,Days_Since_100!$H:$KU,Projections_Data!X$4+2,FALSE))</f>
        <v>37059</v>
      </c>
      <c r="Y5" s="40">
        <f>IF(VLOOKUP($B$2,Days_Since_100!$H:$KU,Projections_Data!Y$4+2,FALSE)=0,#N/A,VLOOKUP($B$2,Days_Since_100!$H:$KU,Projections_Data!Y$4+2,FALSE))</f>
        <v>40086</v>
      </c>
      <c r="Z5" s="40">
        <f>IF(VLOOKUP($B$2,Days_Since_100!$H:$KU,Projections_Data!Z$4+2,FALSE)=0,#N/A,VLOOKUP($B$2,Days_Since_100!$H:$KU,Projections_Data!Z$4+2,FALSE))</f>
        <v>42627</v>
      </c>
      <c r="AA5" s="40">
        <f>IF(VLOOKUP($B$2,Days_Since_100!$H:$KU,Projections_Data!AA$4+2,FALSE)=0,#N/A,VLOOKUP($B$2,Days_Since_100!$H:$KU,Projections_Data!AA$4+2,FALSE))</f>
        <v>44667</v>
      </c>
      <c r="AB5" s="40">
        <f>IF(VLOOKUP($B$2,Days_Since_100!$H:$KU,Projections_Data!AB$4+2,FALSE)=0,#N/A,VLOOKUP($B$2,Days_Since_100!$H:$KU,Projections_Data!AB$4+2,FALSE))</f>
        <v>50287</v>
      </c>
      <c r="AC5" s="40">
        <f>IF(VLOOKUP($B$2,Days_Since_100!$H:$KU,Projections_Data!AC$4+2,FALSE)=0,#N/A,VLOOKUP($B$2,Days_Since_100!$H:$KU,Projections_Data!AC$4+2,FALSE))</f>
        <v>60193</v>
      </c>
      <c r="AD5" s="40">
        <f>IF(VLOOKUP($B$2,Days_Since_100!$H:$KU,Projections_Data!AD$4+2,FALSE)=0,#N/A,VLOOKUP($B$2,Days_Since_100!$H:$KU,Projections_Data!AD$4+2,FALSE))</f>
        <v>66667</v>
      </c>
      <c r="AE5" s="40">
        <f>IF(VLOOKUP($B$2,Days_Since_100!$H:$KU,Projections_Data!AE$4+2,FALSE)=0,#N/A,VLOOKUP($B$2,Days_Since_100!$H:$KU,Projections_Data!AE$4+2,FALSE))</f>
        <v>68745</v>
      </c>
      <c r="AF5" s="40">
        <f>IF(VLOOKUP($B$2,Days_Since_100!$H:$KU,Projections_Data!AF$4+2,FALSE)=0,#N/A,VLOOKUP($B$2,Days_Since_100!$H:$KU,Projections_Data!AF$4+2,FALSE))</f>
        <v>70869</v>
      </c>
      <c r="AG5" s="40">
        <f>IF(VLOOKUP($B$2,Days_Since_100!$H:$KU,Projections_Data!AG$4+2,FALSE)=0,#N/A,VLOOKUP($B$2,Days_Since_100!$H:$KU,Projections_Data!AG$4+2,FALSE))</f>
        <v>72804</v>
      </c>
      <c r="AH5" s="40">
        <f>IF(VLOOKUP($B$2,Days_Since_100!$H:$KU,Projections_Data!AH$4+2,FALSE)=0,#N/A,VLOOKUP($B$2,Days_Since_100!$H:$KU,Projections_Data!AH$4+2,FALSE))</f>
        <v>74594</v>
      </c>
      <c r="AI5" s="40">
        <f>IF(VLOOKUP($B$2,Days_Since_100!$H:$KU,Projections_Data!AI$4+2,FALSE)=0,#N/A,VLOOKUP($B$2,Days_Since_100!$H:$KU,Projections_Data!AI$4+2,FALSE))</f>
        <v>75018</v>
      </c>
      <c r="AJ5" s="40">
        <f>IF(VLOOKUP($B$2,Days_Since_100!$H:$KU,Projections_Data!AJ$4+2,FALSE)=0,#N/A,VLOOKUP($B$2,Days_Since_100!$H:$KU,Projections_Data!AJ$4+2,FALSE))</f>
        <v>75563</v>
      </c>
      <c r="AK5" s="40">
        <f>IF(VLOOKUP($B$2,Days_Since_100!$H:$KU,Projections_Data!AK$4+2,FALSE)=0,#N/A,VLOOKUP($B$2,Days_Since_100!$H:$KU,Projections_Data!AK$4+2,FALSE))</f>
        <v>76185</v>
      </c>
      <c r="AL5" s="40">
        <f>IF(VLOOKUP($B$2,Days_Since_100!$H:$KU,Projections_Data!AL$4+2,FALSE)=0,#N/A,VLOOKUP($B$2,Days_Since_100!$H:$KU,Projections_Data!AL$4+2,FALSE))</f>
        <v>77938</v>
      </c>
      <c r="AM5" s="40">
        <f>IF(VLOOKUP($B$2,Days_Since_100!$H:$KU,Projections_Data!AM$4+2,FALSE)=0,#N/A,VLOOKUP($B$2,Days_Since_100!$H:$KU,Projections_Data!AM$4+2,FALSE))</f>
        <v>78267</v>
      </c>
      <c r="AN5" s="40">
        <f>IF(VLOOKUP($B$2,Days_Since_100!$H:$KU,Projections_Data!AN$4+2,FALSE)=0,#N/A,VLOOKUP($B$2,Days_Since_100!$H:$KU,Projections_Data!AN$4+2,FALSE))</f>
        <v>78870</v>
      </c>
      <c r="AO5" s="40">
        <f>IF(VLOOKUP($B$2,Days_Since_100!$H:$KU,Projections_Data!AO$4+2,FALSE)=0,#N/A,VLOOKUP($B$2,Days_Since_100!$H:$KU,Projections_Data!AO$4+2,FALSE))</f>
        <v>79715</v>
      </c>
      <c r="AP5" s="40">
        <f>IF(VLOOKUP($B$2,Days_Since_100!$H:$KU,Projections_Data!AP$4+2,FALSE)=0,#N/A,VLOOKUP($B$2,Days_Since_100!$H:$KU,Projections_Data!AP$4+2,FALSE))</f>
        <v>80683</v>
      </c>
      <c r="AQ5" s="40">
        <f>IF(VLOOKUP($B$2,Days_Since_100!$H:$KU,Projections_Data!AQ$4+2,FALSE)=0,#N/A,VLOOKUP($B$2,Days_Since_100!$H:$KU,Projections_Data!AQ$4+2,FALSE))</f>
        <v>82041</v>
      </c>
      <c r="AR5" s="40">
        <f>IF(VLOOKUP($B$2,Days_Since_100!$H:$KU,Projections_Data!AR$4+2,FALSE)=0,#N/A,VLOOKUP($B$2,Days_Since_100!$H:$KU,Projections_Data!AR$4+2,FALSE))</f>
        <v>83407</v>
      </c>
      <c r="AS5" s="40">
        <f>IF(VLOOKUP($B$2,Days_Since_100!$H:$KU,Projections_Data!AS$4+2,FALSE)=0,#N/A,VLOOKUP($B$2,Days_Since_100!$H:$KU,Projections_Data!AS$4+2,FALSE))</f>
        <v>85306</v>
      </c>
      <c r="AT5" s="40">
        <f>IF(VLOOKUP($B$2,Days_Since_100!$H:$KU,Projections_Data!AT$4+2,FALSE)=0,#N/A,VLOOKUP($B$2,Days_Since_100!$H:$KU,Projections_Data!AT$4+2,FALSE))</f>
        <v>87664</v>
      </c>
      <c r="AU5" s="40">
        <f>IF(VLOOKUP($B$2,Days_Since_100!$H:$KU,Projections_Data!AU$4+2,FALSE)=0,#N/A,VLOOKUP($B$2,Days_Since_100!$H:$KU,Projections_Data!AU$4+2,FALSE))</f>
        <v>89601</v>
      </c>
      <c r="AV5" s="40">
        <f>IF(VLOOKUP($B$2,Days_Since_100!$H:$KU,Projections_Data!AV$4+2,FALSE)=0,#N/A,VLOOKUP($B$2,Days_Since_100!$H:$KU,Projections_Data!AV$4+2,FALSE))</f>
        <v>92134</v>
      </c>
      <c r="AW5" s="40">
        <f>IF(VLOOKUP($B$2,Days_Since_100!$H:$KU,Projections_Data!AW$4+2,FALSE)=0,#N/A,VLOOKUP($B$2,Days_Since_100!$H:$KU,Projections_Data!AW$4+2,FALSE))</f>
        <v>94414</v>
      </c>
      <c r="AX5" s="40">
        <f>IF(VLOOKUP($B$2,Days_Since_100!$H:$KU,Projections_Data!AX$4+2,FALSE)=0,#N/A,VLOOKUP($B$2,Days_Since_100!$H:$KU,Projections_Data!AX$4+2,FALSE))</f>
        <v>97176</v>
      </c>
      <c r="AY5" s="40">
        <f>IF(VLOOKUP($B$2,Days_Since_100!$H:$KU,Projections_Data!AY$4+2,FALSE)=0,#N/A,VLOOKUP($B$2,Days_Since_100!$H:$KU,Projections_Data!AY$4+2,FALSE))</f>
        <v>101088</v>
      </c>
      <c r="AZ5" s="40">
        <f>IF(VLOOKUP($B$2,Days_Since_100!$H:$KU,Projections_Data!AZ$4+2,FALSE)=0,#N/A,VLOOKUP($B$2,Days_Since_100!$H:$KU,Projections_Data!AZ$4+2,FALSE))</f>
        <v>105125</v>
      </c>
      <c r="BA5" s="40">
        <f>IF(VLOOKUP($B$2,Days_Since_100!$H:$KU,Projections_Data!BA$4+2,FALSE)=0,#N/A,VLOOKUP($B$2,Days_Since_100!$H:$KU,Projections_Data!BA$4+2,FALSE))</f>
        <v>109099</v>
      </c>
      <c r="BB5" s="40">
        <f>IF(VLOOKUP($B$2,Days_Since_100!$H:$KU,Projections_Data!BB$4+2,FALSE)=0,#N/A,VLOOKUP($B$2,Days_Since_100!$H:$KU,Projections_Data!BB$4+2,FALSE))</f>
        <v>112865</v>
      </c>
      <c r="BC5" s="40">
        <f>IF(VLOOKUP($B$2,Days_Since_100!$H:$KU,Projections_Data!BC$4+2,FALSE)=0,#N/A,VLOOKUP($B$2,Days_Since_100!$H:$KU,Projections_Data!BC$4+2,FALSE))</f>
        <v>117888</v>
      </c>
      <c r="BD5" s="40">
        <f>IF(VLOOKUP($B$2,Days_Since_100!$H:$KU,Projections_Data!BD$4+2,FALSE)=0,#N/A,VLOOKUP($B$2,Days_Since_100!$H:$KU,Projections_Data!BD$4+2,FALSE))</f>
        <v>125139</v>
      </c>
      <c r="BE5" s="40">
        <f>IF(VLOOKUP($B$2,Days_Since_100!$H:$KU,Projections_Data!BE$4+2,FALSE)=0,#N/A,VLOOKUP($B$2,Days_Since_100!$H:$KU,Projections_Data!BE$4+2,FALSE))</f>
        <v>132517</v>
      </c>
      <c r="BF5" s="40">
        <f>IF(VLOOKUP($B$2,Days_Since_100!$H:$KU,Projections_Data!BF$4+2,FALSE)=0,#N/A,VLOOKUP($B$2,Days_Since_100!$H:$KU,Projections_Data!BF$4+2,FALSE))</f>
        <v>144468</v>
      </c>
      <c r="BG5" s="40">
        <f>IF(VLOOKUP($B$2,Days_Since_100!$H:$KU,Projections_Data!BG$4+2,FALSE)=0,#N/A,VLOOKUP($B$2,Days_Since_100!$H:$KU,Projections_Data!BG$4+2,FALSE))</f>
        <v>155337</v>
      </c>
      <c r="BH5" s="40">
        <f>IF(VLOOKUP($B$2,Days_Since_100!$H:$KU,Projections_Data!BH$4+2,FALSE)=0,#N/A,VLOOKUP($B$2,Days_Since_100!$H:$KU,Projections_Data!BH$4+2,FALSE))</f>
        <v>167781</v>
      </c>
      <c r="BI5" s="40">
        <f>IF(VLOOKUP($B$2,Days_Since_100!$H:$KU,Projections_Data!BI$4+2,FALSE)=0,#N/A,VLOOKUP($B$2,Days_Since_100!$H:$KU,Projections_Data!BI$4+2,FALSE))</f>
        <v>180762</v>
      </c>
      <c r="BJ5" s="40">
        <f>IF(VLOOKUP($B$2,Days_Since_100!$H:$KU,Projections_Data!BJ$4+2,FALSE)=0,#N/A,VLOOKUP($B$2,Days_Since_100!$H:$KU,Projections_Data!BJ$4+2,FALSE))</f>
        <v>196234</v>
      </c>
      <c r="BK5" s="40">
        <f>IF(VLOOKUP($B$2,Days_Since_100!$H:$KU,Projections_Data!BK$4+2,FALSE)=0,#N/A,VLOOKUP($B$2,Days_Since_100!$H:$KU,Projections_Data!BK$4+2,FALSE))</f>
        <v>213897</v>
      </c>
      <c r="BL5" s="40">
        <f>IF(VLOOKUP($B$2,Days_Since_100!$H:$KU,Projections_Data!BL$4+2,FALSE)=0,#N/A,VLOOKUP($B$2,Days_Since_100!$H:$KU,Projections_Data!BL$4+2,FALSE))</f>
        <v>242053</v>
      </c>
      <c r="BM5" s="40">
        <f>IF(VLOOKUP($B$2,Days_Since_100!$H:$KU,Projections_Data!BM$4+2,FALSE)=0,#N/A,VLOOKUP($B$2,Days_Since_100!$H:$KU,Projections_Data!BM$4+2,FALSE))</f>
        <v>270949</v>
      </c>
      <c r="BN5" s="40">
        <f>IF(VLOOKUP($B$2,Days_Since_100!$H:$KU,Projections_Data!BN$4+2,FALSE)=0,#N/A,VLOOKUP($B$2,Days_Since_100!$H:$KU,Projections_Data!BN$4+2,FALSE))</f>
        <v>303183</v>
      </c>
      <c r="BO5" s="40">
        <f>IF(VLOOKUP($B$2,Days_Since_100!$H:$KU,Projections_Data!BO$4+2,FALSE)=0,#N/A,VLOOKUP($B$2,Days_Since_100!$H:$KU,Projections_Data!BO$4+2,FALSE))</f>
        <v>335631</v>
      </c>
      <c r="BP5" s="40">
        <f>IF(VLOOKUP($B$2,Days_Since_100!$H:$KU,Projections_Data!BP$4+2,FALSE)=0,#N/A,VLOOKUP($B$2,Days_Since_100!$H:$KU,Projections_Data!BP$4+2,FALSE))</f>
        <v>376812</v>
      </c>
      <c r="BQ5" s="40">
        <f>IF(VLOOKUP($B$2,Days_Since_100!$H:$KU,Projections_Data!BQ$4+2,FALSE)=0,#N/A,VLOOKUP($B$2,Days_Since_100!$H:$KU,Projections_Data!BQ$4+2,FALSE))</f>
        <v>416496</v>
      </c>
      <c r="BR5" s="40">
        <f>IF(VLOOKUP($B$2,Days_Since_100!$H:$KU,Projections_Data!BR$4+2,FALSE)=0,#N/A,VLOOKUP($B$2,Days_Since_100!$H:$KU,Projections_Data!BR$4+2,FALSE))</f>
        <v>465942</v>
      </c>
      <c r="BS5" s="40">
        <f>IF(VLOOKUP($B$2,Days_Since_100!$H:$KU,Projections_Data!BS$4+2,FALSE)=0,#N/A,VLOOKUP($B$2,Days_Since_100!$H:$KU,Projections_Data!BS$4+2,FALSE))</f>
        <v>527572</v>
      </c>
      <c r="BT5" s="40">
        <f>IF(VLOOKUP($B$2,Days_Since_100!$H:$KU,Projections_Data!BT$4+2,FALSE)=0,#N/A,VLOOKUP($B$2,Days_Since_100!$H:$KU,Projections_Data!BT$4+2,FALSE))</f>
        <v>591115</v>
      </c>
      <c r="BU5" s="40">
        <f>IF(VLOOKUP($B$2,Days_Since_100!$H:$KU,Projections_Data!BU$4+2,FALSE)=0,#N/A,VLOOKUP($B$2,Days_Since_100!$H:$KU,Projections_Data!BU$4+2,FALSE))</f>
        <v>658374</v>
      </c>
      <c r="BV5" s="40">
        <f>IF(VLOOKUP($B$2,Days_Since_100!$H:$KU,Projections_Data!BV$4+2,FALSE)=0,#N/A,VLOOKUP($B$2,Days_Since_100!$H:$KU,Projections_Data!BV$4+2,FALSE))</f>
        <v>717548</v>
      </c>
      <c r="BW5" s="40">
        <f>IF(VLOOKUP($B$2,Days_Since_100!$H:$KU,Projections_Data!BW$4+2,FALSE)=0,#N/A,VLOOKUP($B$2,Days_Since_100!$H:$KU,Projections_Data!BW$4+2,FALSE))</f>
        <v>779657</v>
      </c>
      <c r="BX5" s="40">
        <f>IF(VLOOKUP($B$2,Days_Since_100!$H:$KU,Projections_Data!BX$4+2,FALSE)=0,#N/A,VLOOKUP($B$2,Days_Since_100!$H:$KU,Projections_Data!BX$4+2,FALSE))</f>
        <v>854558</v>
      </c>
      <c r="BY5" s="40">
        <f>IF(VLOOKUP($B$2,Days_Since_100!$H:$KU,Projections_Data!BY$4+2,FALSE)=0,#N/A,VLOOKUP($B$2,Days_Since_100!$H:$KU,Projections_Data!BY$4+2,FALSE))</f>
        <v>929458</v>
      </c>
      <c r="BZ5" s="40">
        <f>IF(VLOOKUP($B$2,Days_Since_100!$H:$KU,Projections_Data!BZ$4+2,FALSE)=0,#N/A,VLOOKUP($B$2,Days_Since_100!$H:$KU,Projections_Data!BZ$4+2,FALSE))</f>
        <v>1009785</v>
      </c>
      <c r="CA5" s="40">
        <f>IF(VLOOKUP($B$2,Days_Since_100!$H:$KU,Projections_Data!CA$4+2,FALSE)=0,#N/A,VLOOKUP($B$2,Days_Since_100!$H:$KU,Projections_Data!CA$4+2,FALSE))</f>
        <v>1092307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662034</v>
      </c>
      <c r="D6" s="42">
        <v>0.02</v>
      </c>
      <c r="F6" s="19" t="s">
        <v>582</v>
      </c>
      <c r="G6" s="40">
        <f ca="1">IF(Projections_Data!G$4+2-$C$9&lt;2,#N/A,IF(VLOOKUP($B$2,Deaths_since_10!$H:$KU,Projections_Data!G$4+2-$C$9,FALSE)=0,#N/A,VLOOKUP($B$2,Deaths_since_10!$H:$KU,Projections_Data!G$4+2-$C$9,FALSE)))</f>
        <v>17</v>
      </c>
      <c r="H6" s="40">
        <f ca="1">IF(Projections_Data!H$4+2-$C$9&lt;2,#N/A,IF(VLOOKUP($B$2,Deaths_since_10!$H:$KU,Projections_Data!H$4+2-$C$9,FALSE)=0,#N/A,VLOOKUP($B$2,Deaths_since_10!$H:$KU,Projections_Data!H$4+2-$C$9,FALSE)))</f>
        <v>18</v>
      </c>
      <c r="I6" s="40">
        <f ca="1">IF(Projections_Data!I$4+2-$C$9&lt;2,#N/A,IF(VLOOKUP($B$2,Deaths_since_10!$H:$KU,Projections_Data!I$4+2-$C$9,FALSE)=0,#N/A,VLOOKUP($B$2,Deaths_since_10!$H:$KU,Projections_Data!I$4+2-$C$9,FALSE)))</f>
        <v>26</v>
      </c>
      <c r="J6" s="40">
        <f ca="1">IF(Projections_Data!J$4+2-$C$9&lt;2,#N/A,IF(VLOOKUP($B$2,Deaths_since_10!$H:$KU,Projections_Data!J$4+2-$C$9,FALSE)=0,#N/A,VLOOKUP($B$2,Deaths_since_10!$H:$KU,Projections_Data!J$4+2-$C$9,FALSE)))</f>
        <v>42</v>
      </c>
      <c r="K6" s="40">
        <f ca="1">IF(Projections_Data!K$4+2-$C$9&lt;2,#N/A,IF(VLOOKUP($B$2,Deaths_since_10!$H:$KU,Projections_Data!K$4+2-$C$9,FALSE)=0,#N/A,VLOOKUP($B$2,Deaths_since_10!$H:$KU,Projections_Data!K$4+2-$C$9,FALSE)))</f>
        <v>56</v>
      </c>
      <c r="L6" s="40">
        <f ca="1">IF(Projections_Data!L$4+2-$C$9&lt;2,#N/A,IF(VLOOKUP($B$2,Deaths_since_10!$H:$KU,Projections_Data!L$4+2-$C$9,FALSE)=0,#N/A,VLOOKUP($B$2,Deaths_since_10!$H:$KU,Projections_Data!L$4+2-$C$9,FALSE)))</f>
        <v>82</v>
      </c>
      <c r="M6" s="40">
        <f ca="1">IF(Projections_Data!M$4+2-$C$9&lt;2,#N/A,IF(VLOOKUP($B$2,Deaths_since_10!$H:$KU,Projections_Data!M$4+2-$C$9,FALSE)=0,#N/A,VLOOKUP($B$2,Deaths_since_10!$H:$KU,Projections_Data!M$4+2-$C$9,FALSE)))</f>
        <v>131</v>
      </c>
      <c r="N6" s="40">
        <f ca="1">IF(Projections_Data!N$4+2-$C$9&lt;2,#N/A,IF(VLOOKUP($B$2,Deaths_since_10!$H:$KU,Projections_Data!N$4+2-$C$9,FALSE)=0,#N/A,VLOOKUP($B$2,Deaths_since_10!$H:$KU,Projections_Data!N$4+2-$C$9,FALSE)))</f>
        <v>133</v>
      </c>
      <c r="O6" s="40">
        <f ca="1">IF(Projections_Data!O$4+2-$C$9&lt;2,#N/A,IF(VLOOKUP($B$2,Deaths_since_10!$H:$KU,Projections_Data!O$4+2-$C$9,FALSE)=0,#N/A,VLOOKUP($B$2,Deaths_since_10!$H:$KU,Projections_Data!O$4+2-$C$9,FALSE)))</f>
        <v>171</v>
      </c>
      <c r="P6" s="40">
        <f ca="1">IF(Projections_Data!P$4+2-$C$9&lt;2,#N/A,IF(VLOOKUP($B$2,Deaths_since_10!$H:$KU,Projections_Data!P$4+2-$C$9,FALSE)=0,#N/A,VLOOKUP($B$2,Deaths_since_10!$H:$KU,Projections_Data!P$4+2-$C$9,FALSE)))</f>
        <v>213</v>
      </c>
      <c r="Q6" s="40">
        <f ca="1">IF(Projections_Data!Q$4+2-$C$9&lt;2,#N/A,IF(VLOOKUP($B$2,Deaths_since_10!$H:$KU,Projections_Data!Q$4+2-$C$9,FALSE)=0,#N/A,VLOOKUP($B$2,Deaths_since_10!$H:$KU,Projections_Data!Q$4+2-$C$9,FALSE)))</f>
        <v>259</v>
      </c>
      <c r="R6" s="40">
        <f ca="1">IF(Projections_Data!R$4+2-$C$9&lt;2,#N/A,IF(VLOOKUP($B$2,Deaths_since_10!$H:$KU,Projections_Data!R$4+2-$C$9,FALSE)=0,#N/A,VLOOKUP($B$2,Deaths_since_10!$H:$KU,Projections_Data!R$4+2-$C$9,FALSE)))</f>
        <v>362</v>
      </c>
      <c r="S6" s="40">
        <f ca="1">IF(Projections_Data!S$4+2-$C$9&lt;2,#N/A,IF(VLOOKUP($B$2,Deaths_since_10!$H:$KU,Projections_Data!S$4+2-$C$9,FALSE)=0,#N/A,VLOOKUP($B$2,Deaths_since_10!$H:$KU,Projections_Data!S$4+2-$C$9,FALSE)))</f>
        <v>426</v>
      </c>
      <c r="T6" s="40">
        <f ca="1">IF(Projections_Data!T$4+2-$C$9&lt;2,#N/A,IF(VLOOKUP($B$2,Deaths_since_10!$H:$KU,Projections_Data!T$4+2-$C$9,FALSE)=0,#N/A,VLOOKUP($B$2,Deaths_since_10!$H:$KU,Projections_Data!T$4+2-$C$9,FALSE)))</f>
        <v>492</v>
      </c>
      <c r="U6" s="40">
        <f ca="1">IF(Projections_Data!U$4+2-$C$9&lt;2,#N/A,IF(VLOOKUP($B$2,Deaths_since_10!$H:$KU,Projections_Data!U$4+2-$C$9,FALSE)=0,#N/A,VLOOKUP($B$2,Deaths_since_10!$H:$KU,Projections_Data!U$4+2-$C$9,FALSE)))</f>
        <v>564</v>
      </c>
      <c r="V6" s="40">
        <f ca="1">IF(Projections_Data!V$4+2-$C$9&lt;2,#N/A,IF(VLOOKUP($B$2,Deaths_since_10!$H:$KU,Projections_Data!V$4+2-$C$9,FALSE)=0,#N/A,VLOOKUP($B$2,Deaths_since_10!$H:$KU,Projections_Data!V$4+2-$C$9,FALSE)))</f>
        <v>634</v>
      </c>
      <c r="W6" s="40">
        <f ca="1">IF(Projections_Data!W$4+2-$C$9&lt;2,#N/A,IF(VLOOKUP($B$2,Deaths_since_10!$H:$KU,Projections_Data!W$4+2-$C$9,FALSE)=0,#N/A,VLOOKUP($B$2,Deaths_since_10!$H:$KU,Projections_Data!W$4+2-$C$9,FALSE)))</f>
        <v>719</v>
      </c>
      <c r="X6" s="40">
        <f ca="1">IF(Projections_Data!X$4+2-$C$9&lt;2,#N/A,IF(VLOOKUP($B$2,Deaths_since_10!$H:$KU,Projections_Data!X$4+2-$C$9,FALSE)=0,#N/A,VLOOKUP($B$2,Deaths_since_10!$H:$KU,Projections_Data!X$4+2-$C$9,FALSE)))</f>
        <v>806</v>
      </c>
      <c r="Y6" s="40">
        <f ca="1">IF(Projections_Data!Y$4+2-$C$9&lt;2,#N/A,IF(VLOOKUP($B$2,Deaths_since_10!$H:$KU,Projections_Data!Y$4+2-$C$9,FALSE)=0,#N/A,VLOOKUP($B$2,Deaths_since_10!$H:$KU,Projections_Data!Y$4+2-$C$9,FALSE)))</f>
        <v>906</v>
      </c>
      <c r="Z6" s="40">
        <f ca="1">IF(Projections_Data!Z$4+2-$C$9&lt;2,#N/A,IF(VLOOKUP($B$2,Deaths_since_10!$H:$KU,Projections_Data!Z$4+2-$C$9,FALSE)=0,#N/A,VLOOKUP($B$2,Deaths_since_10!$H:$KU,Projections_Data!Z$4+2-$C$9,FALSE)))</f>
        <v>1013</v>
      </c>
      <c r="AA6" s="40">
        <f ca="1">IF(Projections_Data!AA$4+2-$C$9&lt;2,#N/A,IF(VLOOKUP($B$2,Deaths_since_10!$H:$KU,Projections_Data!AA$4+2-$C$9,FALSE)=0,#N/A,VLOOKUP($B$2,Deaths_since_10!$H:$KU,Projections_Data!AA$4+2-$C$9,FALSE)))</f>
        <v>1113</v>
      </c>
      <c r="AB6" s="40">
        <f ca="1">IF(Projections_Data!AB$4+2-$C$9&lt;2,#N/A,IF(VLOOKUP($B$2,Deaths_since_10!$H:$KU,Projections_Data!AB$4+2-$C$9,FALSE)=0,#N/A,VLOOKUP($B$2,Deaths_since_10!$H:$KU,Projections_Data!AB$4+2-$C$9,FALSE)))</f>
        <v>1118</v>
      </c>
      <c r="AC6" s="40">
        <f ca="1">IF(Projections_Data!AC$4+2-$C$9&lt;2,#N/A,IF(VLOOKUP($B$2,Deaths_since_10!$H:$KU,Projections_Data!AC$4+2-$C$9,FALSE)=0,#N/A,VLOOKUP($B$2,Deaths_since_10!$H:$KU,Projections_Data!AC$4+2-$C$9,FALSE)))</f>
        <v>1371</v>
      </c>
      <c r="AD6" s="40">
        <f ca="1">IF(Projections_Data!AD$4+2-$C$9&lt;2,#N/A,IF(VLOOKUP($B$2,Deaths_since_10!$H:$KU,Projections_Data!AD$4+2-$C$9,FALSE)=0,#N/A,VLOOKUP($B$2,Deaths_since_10!$H:$KU,Projections_Data!AD$4+2-$C$9,FALSE)))</f>
        <v>1523</v>
      </c>
      <c r="AE6" s="40">
        <f ca="1">IF(Projections_Data!AE$4+2-$C$9&lt;2,#N/A,IF(VLOOKUP($B$2,Deaths_since_10!$H:$KU,Projections_Data!AE$4+2-$C$9,FALSE)=0,#N/A,VLOOKUP($B$2,Deaths_since_10!$H:$KU,Projections_Data!AE$4+2-$C$9,FALSE)))</f>
        <v>1666</v>
      </c>
      <c r="AF6" s="40">
        <f ca="1">IF(Projections_Data!AF$4+2-$C$9&lt;2,#N/A,IF(VLOOKUP($B$2,Deaths_since_10!$H:$KU,Projections_Data!AF$4+2-$C$9,FALSE)=0,#N/A,VLOOKUP($B$2,Deaths_since_10!$H:$KU,Projections_Data!AF$4+2-$C$9,FALSE)))</f>
        <v>1770</v>
      </c>
      <c r="AG6" s="40">
        <f ca="1">IF(Projections_Data!AG$4+2-$C$9&lt;2,#N/A,IF(VLOOKUP($B$2,Deaths_since_10!$H:$KU,Projections_Data!AG$4+2-$C$9,FALSE)=0,#N/A,VLOOKUP($B$2,Deaths_since_10!$H:$KU,Projections_Data!AG$4+2-$C$9,FALSE)))</f>
        <v>1868</v>
      </c>
      <c r="AH6" s="40">
        <f ca="1">IF(Projections_Data!AH$4+2-$C$9&lt;2,#N/A,IF(VLOOKUP($B$2,Deaths_since_10!$H:$KU,Projections_Data!AH$4+2-$C$9,FALSE)=0,#N/A,VLOOKUP($B$2,Deaths_since_10!$H:$KU,Projections_Data!AH$4+2-$C$9,FALSE)))</f>
        <v>2007</v>
      </c>
      <c r="AI6" s="40">
        <f ca="1">IF(Projections_Data!AI$4+2-$C$9&lt;2,#N/A,IF(VLOOKUP($B$2,Deaths_since_10!$H:$KU,Projections_Data!AI$4+2-$C$9,FALSE)=0,#N/A,VLOOKUP($B$2,Deaths_since_10!$H:$KU,Projections_Data!AI$4+2-$C$9,FALSE)))</f>
        <v>2122</v>
      </c>
      <c r="AJ6" s="40">
        <f ca="1">IF(Projections_Data!AJ$4+2-$C$9&lt;2,#N/A,IF(VLOOKUP($B$2,Deaths_since_10!$H:$KU,Projections_Data!AJ$4+2-$C$9,FALSE)=0,#N/A,VLOOKUP($B$2,Deaths_since_10!$H:$KU,Projections_Data!AJ$4+2-$C$9,FALSE)))</f>
        <v>2245</v>
      </c>
      <c r="AK6" s="40">
        <f ca="1">IF(Projections_Data!AK$4+2-$C$9&lt;2,#N/A,IF(VLOOKUP($B$2,Deaths_since_10!$H:$KU,Projections_Data!AK$4+2-$C$9,FALSE)=0,#N/A,VLOOKUP($B$2,Deaths_since_10!$H:$KU,Projections_Data!AK$4+2-$C$9,FALSE)))</f>
        <v>2249</v>
      </c>
      <c r="AL6" s="40">
        <f ca="1">IF(Projections_Data!AL$4+2-$C$9&lt;2,#N/A,IF(VLOOKUP($B$2,Deaths_since_10!$H:$KU,Projections_Data!AL$4+2-$C$9,FALSE)=0,#N/A,VLOOKUP($B$2,Deaths_since_10!$H:$KU,Projections_Data!AL$4+2-$C$9,FALSE)))</f>
        <v>2456</v>
      </c>
      <c r="AM6" s="40">
        <f ca="1">IF(Projections_Data!AM$4+2-$C$9&lt;2,#N/A,IF(VLOOKUP($B$2,Deaths_since_10!$H:$KU,Projections_Data!AM$4+2-$C$9,FALSE)=0,#N/A,VLOOKUP($B$2,Deaths_since_10!$H:$KU,Projections_Data!AM$4+2-$C$9,FALSE)))</f>
        <v>2466</v>
      </c>
      <c r="AN6" s="40">
        <f ca="1">IF(Projections_Data!AN$4+2-$C$9&lt;2,#N/A,IF(VLOOKUP($B$2,Deaths_since_10!$H:$KU,Projections_Data!AN$4+2-$C$9,FALSE)=0,#N/A,VLOOKUP($B$2,Deaths_since_10!$H:$KU,Projections_Data!AN$4+2-$C$9,FALSE)))</f>
        <v>2626</v>
      </c>
      <c r="AO6" s="40">
        <f ca="1">IF(Projections_Data!AO$4+2-$C$9&lt;2,#N/A,IF(VLOOKUP($B$2,Deaths_since_10!$H:$KU,Projections_Data!AO$4+2-$C$9,FALSE)=0,#N/A,VLOOKUP($B$2,Deaths_since_10!$H:$KU,Projections_Data!AO$4+2-$C$9,FALSE)))</f>
        <v>2705</v>
      </c>
      <c r="AP6" s="40">
        <f ca="1">IF(Projections_Data!AP$4+2-$C$9&lt;2,#N/A,IF(VLOOKUP($B$2,Deaths_since_10!$H:$KU,Projections_Data!AP$4+2-$C$9,FALSE)=0,#N/A,VLOOKUP($B$2,Deaths_since_10!$H:$KU,Projections_Data!AP$4+2-$C$9,FALSE)))</f>
        <v>2766</v>
      </c>
      <c r="AQ6" s="40">
        <f ca="1">IF(Projections_Data!AQ$4+2-$C$9&lt;2,#N/A,IF(VLOOKUP($B$2,Deaths_since_10!$H:$KU,Projections_Data!AQ$4+2-$C$9,FALSE)=0,#N/A,VLOOKUP($B$2,Deaths_since_10!$H:$KU,Projections_Data!AQ$4+2-$C$9,FALSE)))</f>
        <v>2810</v>
      </c>
      <c r="AR6" s="40">
        <f ca="1">IF(Projections_Data!AR$4+2-$C$9&lt;2,#N/A,IF(VLOOKUP($B$2,Deaths_since_10!$H:$KU,Projections_Data!AR$4+2-$C$9,FALSE)=0,#N/A,VLOOKUP($B$2,Deaths_since_10!$H:$KU,Projections_Data!AR$4+2-$C$9,FALSE)))</f>
        <v>2866</v>
      </c>
      <c r="AS6" s="40">
        <f ca="1">IF(Projections_Data!AS$4+2-$C$9&lt;2,#N/A,IF(VLOOKUP($B$2,Deaths_since_10!$H:$KU,Projections_Data!AS$4+2-$C$9,FALSE)=0,#N/A,VLOOKUP($B$2,Deaths_since_10!$H:$KU,Projections_Data!AS$4+2-$C$9,FALSE)))</f>
        <v>2935</v>
      </c>
      <c r="AT6" s="40">
        <f ca="1">IF(Projections_Data!AT$4+2-$C$9&lt;2,#N/A,IF(VLOOKUP($B$2,Deaths_since_10!$H:$KU,Projections_Data!AT$4+2-$C$9,FALSE)=0,#N/A,VLOOKUP($B$2,Deaths_since_10!$H:$KU,Projections_Data!AT$4+2-$C$9,FALSE)))</f>
        <v>2990</v>
      </c>
      <c r="AU6" s="40">
        <f ca="1">IF(Projections_Data!AU$4+2-$C$9&lt;2,#N/A,IF(VLOOKUP($B$2,Deaths_since_10!$H:$KU,Projections_Data!AU$4+2-$C$9,FALSE)=0,#N/A,VLOOKUP($B$2,Deaths_since_10!$H:$KU,Projections_Data!AU$4+2-$C$9,FALSE)))</f>
        <v>3079</v>
      </c>
      <c r="AV6" s="40">
        <f ca="1">IF(Projections_Data!AV$4+2-$C$9&lt;2,#N/A,IF(VLOOKUP($B$2,Deaths_since_10!$H:$KU,Projections_Data!AV$4+2-$C$9,FALSE)=0,#N/A,VLOOKUP($B$2,Deaths_since_10!$H:$KU,Projections_Data!AV$4+2-$C$9,FALSE)))</f>
        <v>3154</v>
      </c>
      <c r="AW6" s="40">
        <f ca="1">IF(Projections_Data!AW$4+2-$C$9&lt;2,#N/A,IF(VLOOKUP($B$2,Deaths_since_10!$H:$KU,Projections_Data!AW$4+2-$C$9,FALSE)=0,#N/A,VLOOKUP($B$2,Deaths_since_10!$H:$KU,Projections_Data!AW$4+2-$C$9,FALSE)))</f>
        <v>3248</v>
      </c>
      <c r="AX6" s="40">
        <f ca="1">IF(Projections_Data!AX$4+2-$C$9&lt;2,#N/A,IF(VLOOKUP($B$2,Deaths_since_10!$H:$KU,Projections_Data!AX$4+2-$C$9,FALSE)=0,#N/A,VLOOKUP($B$2,Deaths_since_10!$H:$KU,Projections_Data!AX$4+2-$C$9,FALSE)))</f>
        <v>3342</v>
      </c>
      <c r="AY6" s="40">
        <f ca="1">IF(Projections_Data!AY$4+2-$C$9&lt;2,#N/A,IF(VLOOKUP($B$2,Deaths_since_10!$H:$KU,Projections_Data!AY$4+2-$C$9,FALSE)=0,#N/A,VLOOKUP($B$2,Deaths_since_10!$H:$KU,Projections_Data!AY$4+2-$C$9,FALSE)))</f>
        <v>3454</v>
      </c>
      <c r="AZ6" s="40">
        <f ca="1">IF(Projections_Data!AZ$4+2-$C$9&lt;2,#N/A,IF(VLOOKUP($B$2,Deaths_since_10!$H:$KU,Projections_Data!AZ$4+2-$C$9,FALSE)=0,#N/A,VLOOKUP($B$2,Deaths_since_10!$H:$KU,Projections_Data!AZ$4+2-$C$9,FALSE)))</f>
        <v>3552</v>
      </c>
      <c r="BA6" s="40">
        <f ca="1">IF(Projections_Data!BA$4+2-$C$9&lt;2,#N/A,IF(VLOOKUP($B$2,Deaths_since_10!$H:$KU,Projections_Data!BA$4+2-$C$9,FALSE)=0,#N/A,VLOOKUP($B$2,Deaths_since_10!$H:$KU,Projections_Data!BA$4+2-$C$9,FALSE)))</f>
        <v>3796</v>
      </c>
      <c r="BB6" s="40">
        <f ca="1">IF(Projections_Data!BB$4+2-$C$9&lt;2,#N/A,IF(VLOOKUP($B$2,Deaths_since_10!$H:$KU,Projections_Data!BB$4+2-$C$9,FALSE)=0,#N/A,VLOOKUP($B$2,Deaths_since_10!$H:$KU,Projections_Data!BB$4+2-$C$9,FALSE)))</f>
        <v>3982</v>
      </c>
      <c r="BC6" s="40">
        <f ca="1">IF(Projections_Data!BC$4+2-$C$9&lt;2,#N/A,IF(VLOOKUP($B$2,Deaths_since_10!$H:$KU,Projections_Data!BC$4+2-$C$9,FALSE)=0,#N/A,VLOOKUP($B$2,Deaths_since_10!$H:$KU,Projections_Data!BC$4+2-$C$9,FALSE)))</f>
        <v>4256</v>
      </c>
      <c r="BD6" s="40">
        <f ca="1">IF(Projections_Data!BD$4+2-$C$9&lt;2,#N/A,IF(VLOOKUP($B$2,Deaths_since_10!$H:$KU,Projections_Data!BD$4+2-$C$9,FALSE)=0,#N/A,VLOOKUP($B$2,Deaths_since_10!$H:$KU,Projections_Data!BD$4+2-$C$9,FALSE)))</f>
        <v>4608</v>
      </c>
      <c r="BE6" s="40">
        <f ca="1">IF(Projections_Data!BE$4+2-$C$9&lt;2,#N/A,IF(VLOOKUP($B$2,Deaths_since_10!$H:$KU,Projections_Data!BE$4+2-$C$9,FALSE)=0,#N/A,VLOOKUP($B$2,Deaths_since_10!$H:$KU,Projections_Data!BE$4+2-$C$9,FALSE)))</f>
        <v>4948</v>
      </c>
      <c r="BF6" s="40">
        <f ca="1">IF(Projections_Data!BF$4+2-$C$9&lt;2,#N/A,IF(VLOOKUP($B$2,Deaths_since_10!$H:$KU,Projections_Data!BF$4+2-$C$9,FALSE)=0,#N/A,VLOOKUP($B$2,Deaths_since_10!$H:$KU,Projections_Data!BF$4+2-$C$9,FALSE)))</f>
        <v>5400</v>
      </c>
      <c r="BG6" s="40">
        <f ca="1">IF(Projections_Data!BG$4+2-$C$9&lt;2,#N/A,IF(VLOOKUP($B$2,Deaths_since_10!$H:$KU,Projections_Data!BG$4+2-$C$9,FALSE)=0,#N/A,VLOOKUP($B$2,Deaths_since_10!$H:$KU,Projections_Data!BG$4+2-$C$9,FALSE)))</f>
        <v>5812</v>
      </c>
      <c r="BH6" s="40">
        <f ca="1">IF(Projections_Data!BH$4+2-$C$9&lt;2,#N/A,IF(VLOOKUP($B$2,Deaths_since_10!$H:$KU,Projections_Data!BH$4+2-$C$9,FALSE)=0,#N/A,VLOOKUP($B$2,Deaths_since_10!$H:$KU,Projections_Data!BH$4+2-$C$9,FALSE)))</f>
        <v>6483</v>
      </c>
      <c r="BI6" s="40">
        <f ca="1">IF(Projections_Data!BI$4+2-$C$9&lt;2,#N/A,IF(VLOOKUP($B$2,Deaths_since_10!$H:$KU,Projections_Data!BI$4+2-$C$9,FALSE)=0,#N/A,VLOOKUP($B$2,Deaths_since_10!$H:$KU,Projections_Data!BI$4+2-$C$9,FALSE)))</f>
        <v>7118</v>
      </c>
      <c r="BJ6" s="40">
        <f ca="1">IF(Projections_Data!BJ$4+2-$C$9&lt;2,#N/A,IF(VLOOKUP($B$2,Deaths_since_10!$H:$KU,Projections_Data!BJ$4+2-$C$9,FALSE)=0,#N/A,VLOOKUP($B$2,Deaths_since_10!$H:$KU,Projections_Data!BJ$4+2-$C$9,FALSE)))</f>
        <v>7938</v>
      </c>
      <c r="BK6" s="40">
        <f ca="1">IF(Projections_Data!BK$4+2-$C$9&lt;2,#N/A,IF(VLOOKUP($B$2,Deaths_since_10!$H:$KU,Projections_Data!BK$4+2-$C$9,FALSE)=0,#N/A,VLOOKUP($B$2,Deaths_since_10!$H:$KU,Projections_Data!BK$4+2-$C$9,FALSE)))</f>
        <v>8872</v>
      </c>
      <c r="BL6" s="40">
        <f ca="1">IF(Projections_Data!BL$4+2-$C$9&lt;2,#N/A,IF(VLOOKUP($B$2,Deaths_since_10!$H:$KU,Projections_Data!BL$4+2-$C$9,FALSE)=0,#N/A,VLOOKUP($B$2,Deaths_since_10!$H:$KU,Projections_Data!BL$4+2-$C$9,FALSE)))</f>
        <v>9987</v>
      </c>
      <c r="BM6" s="40">
        <f ca="1">IF(Projections_Data!BM$4+2-$C$9&lt;2,#N/A,IF(VLOOKUP($B$2,Deaths_since_10!$H:$KU,Projections_Data!BM$4+2-$C$9,FALSE)=0,#N/A,VLOOKUP($B$2,Deaths_since_10!$H:$KU,Projections_Data!BM$4+2-$C$9,FALSE)))</f>
        <v>11290</v>
      </c>
      <c r="BN6" s="40">
        <f ca="1">IF(Projections_Data!BN$4+2-$C$9&lt;2,#N/A,IF(VLOOKUP($B$2,Deaths_since_10!$H:$KU,Projections_Data!BN$4+2-$C$9,FALSE)=0,#N/A,VLOOKUP($B$2,Deaths_since_10!$H:$KU,Projections_Data!BN$4+2-$C$9,FALSE)))</f>
        <v>12961</v>
      </c>
      <c r="BO6" s="40">
        <f ca="1">IF(Projections_Data!BO$4+2-$C$9&lt;2,#N/A,IF(VLOOKUP($B$2,Deaths_since_10!$H:$KU,Projections_Data!BO$4+2-$C$9,FALSE)=0,#N/A,VLOOKUP($B$2,Deaths_since_10!$H:$KU,Projections_Data!BO$4+2-$C$9,FALSE)))</f>
        <v>14638</v>
      </c>
      <c r="BP6" s="40">
        <f ca="1">IF(Projections_Data!BP$4+2-$C$9&lt;2,#N/A,IF(VLOOKUP($B$2,Deaths_since_10!$H:$KU,Projections_Data!BP$4+2-$C$9,FALSE)=0,#N/A,VLOOKUP($B$2,Deaths_since_10!$H:$KU,Projections_Data!BP$4+2-$C$9,FALSE)))</f>
        <v>16488</v>
      </c>
      <c r="BQ6" s="40">
        <f ca="1">IF(Projections_Data!BQ$4+2-$C$9&lt;2,#N/A,IF(VLOOKUP($B$2,Deaths_since_10!$H:$KU,Projections_Data!BQ$4+2-$C$9,FALSE)=0,#N/A,VLOOKUP($B$2,Deaths_since_10!$H:$KU,Projections_Data!BQ$4+2-$C$9,FALSE)))</f>
        <v>18605</v>
      </c>
      <c r="BR6" s="40">
        <f ca="1">IF(Projections_Data!BR$4+2-$C$9&lt;2,#N/A,IF(VLOOKUP($B$2,Deaths_since_10!$H:$KU,Projections_Data!BR$4+2-$C$9,FALSE)=0,#N/A,VLOOKUP($B$2,Deaths_since_10!$H:$KU,Projections_Data!BR$4+2-$C$9,FALSE)))</f>
        <v>21157</v>
      </c>
      <c r="BS6" s="40">
        <f ca="1">IF(Projections_Data!BS$4+2-$C$9&lt;2,#N/A,IF(VLOOKUP($B$2,Deaths_since_10!$H:$KU,Projections_Data!BS$4+2-$C$9,FALSE)=0,#N/A,VLOOKUP($B$2,Deaths_since_10!$H:$KU,Projections_Data!BS$4+2-$C$9,FALSE)))</f>
        <v>23944</v>
      </c>
      <c r="BT6" s="40">
        <f ca="1">IF(Projections_Data!BT$4+2-$C$9&lt;2,#N/A,IF(VLOOKUP($B$2,Deaths_since_10!$H:$KU,Projections_Data!BT$4+2-$C$9,FALSE)=0,#N/A,VLOOKUP($B$2,Deaths_since_10!$H:$KU,Projections_Data!BT$4+2-$C$9,FALSE)))</f>
        <v>27168</v>
      </c>
      <c r="BU6" s="40">
        <f ca="1">IF(Projections_Data!BU$4+2-$C$9&lt;2,#N/A,IF(VLOOKUP($B$2,Deaths_since_10!$H:$KU,Projections_Data!BU$4+2-$C$9,FALSE)=0,#N/A,VLOOKUP($B$2,Deaths_since_10!$H:$KU,Projections_Data!BU$4+2-$C$9,FALSE)))</f>
        <v>30618</v>
      </c>
      <c r="BV6" s="40">
        <f ca="1">IF(Projections_Data!BV$4+2-$C$9&lt;2,#N/A,IF(VLOOKUP($B$2,Deaths_since_10!$H:$KU,Projections_Data!BV$4+2-$C$9,FALSE)=0,#N/A,VLOOKUP($B$2,Deaths_since_10!$H:$KU,Projections_Data!BV$4+2-$C$9,FALSE)))</f>
        <v>33885</v>
      </c>
      <c r="BW6" s="40">
        <f ca="1">IF(Projections_Data!BW$4+2-$C$9&lt;2,#N/A,IF(VLOOKUP($B$2,Deaths_since_10!$H:$KU,Projections_Data!BW$4+2-$C$9,FALSE)=0,#N/A,VLOOKUP($B$2,Deaths_since_10!$H:$KU,Projections_Data!BW$4+2-$C$9,FALSE)))</f>
        <v>37536</v>
      </c>
      <c r="BX6" s="40">
        <f ca="1">IF(Projections_Data!BX$4+2-$C$9&lt;2,#N/A,IF(VLOOKUP($B$2,Deaths_since_10!$H:$KU,Projections_Data!BX$4+2-$C$9,FALSE)=0,#N/A,VLOOKUP($B$2,Deaths_since_10!$H:$KU,Projections_Data!BX$4+2-$C$9,FALSE)))</f>
        <v>42054</v>
      </c>
      <c r="BY6" s="40">
        <f ca="1">IF(Projections_Data!BY$4+2-$C$9&lt;2,#N/A,IF(VLOOKUP($B$2,Deaths_since_10!$H:$KU,Projections_Data!BY$4+2-$C$9,FALSE)=0,#N/A,VLOOKUP($B$2,Deaths_since_10!$H:$KU,Projections_Data!BY$4+2-$C$9,FALSE)))</f>
        <v>46745</v>
      </c>
      <c r="BZ6" s="40">
        <f ca="1">IF(Projections_Data!BZ$4+2-$C$9&lt;2,#N/A,IF(VLOOKUP($B$2,Deaths_since_10!$H:$KU,Projections_Data!BZ$4+2-$C$9,FALSE)=0,#N/A,VLOOKUP($B$2,Deaths_since_10!$H:$KU,Projections_Data!BZ$4+2-$C$9,FALSE)))</f>
        <v>52909</v>
      </c>
      <c r="CA6" s="40">
        <f ca="1">IF(Projections_Data!CA$4+2-$C$9&lt;2,#N/A,IF(VLOOKUP($B$2,Deaths_since_10!$H:$KU,Projections_Data!CA$4+2-$C$9,FALSE)=0,#N/A,VLOOKUP($B$2,Deaths_since_10!$H:$KU,Projections_Data!CA$4+2-$C$9,FALSE)))</f>
        <v>58708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371565</v>
      </c>
      <c r="F7" s="19" t="s">
        <v>587</v>
      </c>
      <c r="G7" s="40">
        <f ca="1">IFERROR((G5-F5)-(G6-F6),G5)</f>
        <v>555</v>
      </c>
      <c r="H7" s="40">
        <f ca="1">IFERROR((H5-G5)-(H6-G6),H5-G5)</f>
        <v>98</v>
      </c>
      <c r="I7" s="40">
        <f t="shared" ref="I7:O7" ca="1" si="11">IFERROR((I5-H5)-(I6-H6),I5-H5)</f>
        <v>279</v>
      </c>
      <c r="J7" s="40">
        <f t="shared" ca="1" si="11"/>
        <v>477</v>
      </c>
      <c r="K7" s="40">
        <f t="shared" ca="1" si="11"/>
        <v>670</v>
      </c>
      <c r="L7" s="40">
        <f t="shared" ca="1" si="11"/>
        <v>783</v>
      </c>
      <c r="M7" s="40">
        <f t="shared" ca="1" si="11"/>
        <v>2602</v>
      </c>
      <c r="N7" s="40">
        <f t="shared" ca="1" si="11"/>
        <v>586</v>
      </c>
      <c r="O7" s="40">
        <f t="shared" ca="1" si="11"/>
        <v>2030</v>
      </c>
      <c r="P7" s="40">
        <f t="shared" ref="P7" ca="1" si="12">IFERROR((P5-O5)-(P6-O6),P5-O5)</f>
        <v>1651</v>
      </c>
      <c r="Q7" s="40">
        <f ca="1">IFERROR((Q5-P5)-(Q6-P6),Q5-P5)</f>
        <v>2065</v>
      </c>
      <c r="R7" s="40">
        <f t="shared" ref="R7:T7" ca="1" si="13">IFERROR((R5-Q5)-(R6-Q6),R5-Q5)</f>
        <v>4646</v>
      </c>
      <c r="S7" s="40">
        <f t="shared" ca="1" si="13"/>
        <v>3030</v>
      </c>
      <c r="T7" s="40">
        <f t="shared" ca="1" si="13"/>
        <v>3945</v>
      </c>
      <c r="U7" s="40">
        <f t="shared" ref="U7" ca="1" si="14">IFERROR((U5-T5)-(U6-T6),U5-T5)</f>
        <v>3671</v>
      </c>
      <c r="V7" s="40">
        <f t="shared" ref="V7" ca="1" si="15">IFERROR((V5-U5)-(V6-U6),V5-U5)</f>
        <v>3089</v>
      </c>
      <c r="W7" s="40">
        <f t="shared" ref="W7" ca="1" si="16">IFERROR((W5-V5)-(W6-V6),W5-V5)</f>
        <v>3451</v>
      </c>
      <c r="X7" s="40">
        <f t="shared" ref="X7" ca="1" si="17">IFERROR((X5-W5)-(X6-W6),X5-W5)</f>
        <v>2642</v>
      </c>
      <c r="Y7" s="40">
        <f t="shared" ref="Y7" ca="1" si="18">IFERROR((Y5-X5)-(Y6-X6),Y5-X5)</f>
        <v>2927</v>
      </c>
      <c r="Z7" s="40">
        <f t="shared" ref="Z7" ca="1" si="19">IFERROR((Z5-Y5)-(Z6-Y6),Z5-Y5)</f>
        <v>2434</v>
      </c>
      <c r="AA7" s="40">
        <f t="shared" ref="AA7" ca="1" si="20">IFERROR((AA5-Z5)-(AA6-Z6),AA5-Z5)</f>
        <v>1940</v>
      </c>
      <c r="AB7" s="40">
        <f t="shared" ref="AB7" ca="1" si="21">IFERROR((AB5-AA5)-(AB6-AA6),AB5-AA5)</f>
        <v>5615</v>
      </c>
      <c r="AC7" s="40">
        <f t="shared" ref="AC7" ca="1" si="22">IFERROR((AC5-AB5)-(AC6-AB6),AC5-AB5)</f>
        <v>9653</v>
      </c>
      <c r="AD7" s="40">
        <f t="shared" ref="AD7" ca="1" si="23">IFERROR((AD5-AC5)-(AD6-AC6),AD5-AC5)</f>
        <v>6322</v>
      </c>
      <c r="AE7" s="40">
        <f t="shared" ref="AE7" ca="1" si="24">IFERROR((AE5-AD5)-(AE6-AD6),AE5-AD5)</f>
        <v>1935</v>
      </c>
      <c r="AF7" s="40">
        <f t="shared" ref="AF7" ca="1" si="25">IFERROR((AF5-AE5)-(AF6-AE6),AF5-AE5)</f>
        <v>2020</v>
      </c>
      <c r="AG7" s="40">
        <f t="shared" ref="AG7" ca="1" si="26">IFERROR((AG5-AF5)-(AG6-AF6),AG5-AF5)</f>
        <v>1837</v>
      </c>
      <c r="AH7" s="40">
        <f t="shared" ref="AH7" ca="1" si="27">IFERROR((AH5-AG5)-(AH6-AG6),AH5-AG5)</f>
        <v>1651</v>
      </c>
      <c r="AI7" s="40">
        <f t="shared" ref="AI7" ca="1" si="28">IFERROR((AI5-AH5)-(AI6-AH6),AI5-AH5)</f>
        <v>309</v>
      </c>
      <c r="AJ7" s="40">
        <f t="shared" ref="AJ7" ca="1" si="29">IFERROR((AJ5-AI5)-(AJ6-AI6),AJ5-AI5)</f>
        <v>422</v>
      </c>
      <c r="AK7" s="40">
        <f t="shared" ref="AK7" ca="1" si="30">IFERROR((AK5-AJ5)-(AK6-AJ6),AK5-AJ5)</f>
        <v>618</v>
      </c>
      <c r="AL7" s="40">
        <f ca="1">IFERROR((AL5-AK5)-(AL6-AK6),AL5-AK5)</f>
        <v>1546</v>
      </c>
      <c r="AM7" s="40">
        <f t="shared" ref="AM7" ca="1" si="31">(AM5-AL5)-(AM6-AL6)</f>
        <v>319</v>
      </c>
      <c r="AN7" s="40">
        <f t="shared" ref="AN7" ca="1" si="32">(AN5-AM5)-(AN6-AM6)</f>
        <v>443</v>
      </c>
      <c r="AO7" s="40">
        <f t="shared" ref="AO7" ca="1" si="33">(AO5-AN5)-(AO6-AN6)</f>
        <v>766</v>
      </c>
      <c r="AP7" s="40">
        <f t="shared" ref="AP7" ca="1" si="34">(AP5-AO5)-(AP6-AO6)</f>
        <v>907</v>
      </c>
      <c r="AQ7" s="40">
        <f t="shared" ref="AQ7" ca="1" si="35">(AQ5-AP5)-(AQ6-AP6)</f>
        <v>1314</v>
      </c>
      <c r="AR7" s="40">
        <f t="shared" ref="AR7" ca="1" si="36">(AR5-AQ5)-(AR6-AQ6)</f>
        <v>1310</v>
      </c>
      <c r="AS7" s="40">
        <f t="shared" ref="AS7" ca="1" si="37">(AS5-AR5)-(AS6-AR6)</f>
        <v>1830</v>
      </c>
      <c r="AT7" s="40">
        <f t="shared" ref="AT7" ca="1" si="38">(AT5-AS5)-(AT6-AS6)</f>
        <v>2303</v>
      </c>
      <c r="AU7" s="40">
        <f t="shared" ref="AU7" ca="1" si="39">(AU5-AT5)-(AU6-AT6)</f>
        <v>1848</v>
      </c>
      <c r="AV7" s="40">
        <f t="shared" ref="AV7" ca="1" si="40">(AV5-AU5)-(AV6-AU6)</f>
        <v>2458</v>
      </c>
      <c r="AW7" s="40">
        <f t="shared" ref="AW7" ca="1" si="41">(AW5-AV5)-(AW6-AV6)</f>
        <v>2186</v>
      </c>
      <c r="AX7" s="40">
        <f t="shared" ref="AX7" ca="1" si="42">(AX5-AW5)-(AX6-AW6)</f>
        <v>2668</v>
      </c>
      <c r="AY7" s="40">
        <f t="shared" ref="AY7" ca="1" si="43">(AY5-AX5)-(AY6-AX6)</f>
        <v>3800</v>
      </c>
      <c r="AZ7" s="40">
        <f t="shared" ref="AZ7" ca="1" si="44">(AZ5-AY5)-(AZ6-AY6)</f>
        <v>3939</v>
      </c>
      <c r="BA7" s="40">
        <f t="shared" ref="BA7" ca="1" si="45">(BA5-AZ5)-(BA6-AZ6)</f>
        <v>3730</v>
      </c>
      <c r="BB7" s="40">
        <f t="shared" ref="BB7" ca="1" si="46">(BB5-BA5)-(BB6-BA6)</f>
        <v>3580</v>
      </c>
      <c r="BC7" s="40">
        <f t="shared" ref="BC7" ca="1" si="47">(BC5-BB5)-(BC6-BB6)</f>
        <v>4749</v>
      </c>
      <c r="BD7" s="40">
        <f t="shared" ref="BD7" ca="1" si="48">(BD5-BC5)-(BD6-BC6)</f>
        <v>6899</v>
      </c>
      <c r="BE7" s="40">
        <f t="shared" ref="BE7" ca="1" si="49">(BE5-BD5)-(BE6-BD6)</f>
        <v>7038</v>
      </c>
      <c r="BF7" s="40">
        <f t="shared" ref="BF7" ca="1" si="50">(BF5-BE5)-(BF6-BE6)</f>
        <v>11499</v>
      </c>
      <c r="BG7" s="40">
        <f t="shared" ref="BG7" ca="1" si="51">(BG5-BF5)-(BG6-BF6)</f>
        <v>10457</v>
      </c>
      <c r="BH7" s="40">
        <f t="shared" ref="BH7" ca="1" si="52">(BH5-BG5)-(BH6-BG6)</f>
        <v>11773</v>
      </c>
      <c r="BI7" s="40">
        <f t="shared" ref="BI7" ca="1" si="53">(BI5-BH5)-(BI6-BH6)</f>
        <v>12346</v>
      </c>
      <c r="BJ7" s="40">
        <f t="shared" ref="BJ7" ca="1" si="54">(BJ5-BI5)-(BJ6-BI6)</f>
        <v>14652</v>
      </c>
      <c r="BK7" s="40">
        <f t="shared" ref="BK7" ca="1" si="55">(BK5-BJ5)-(BK6-BJ6)</f>
        <v>16729</v>
      </c>
      <c r="BL7" s="40">
        <f t="shared" ref="BL7" ca="1" si="56">(BL5-BK5)-(BL6-BK6)</f>
        <v>27041</v>
      </c>
      <c r="BM7" s="40">
        <f t="shared" ref="BM7" ca="1" si="57">(BM5-BL5)-(BM6-BL6)</f>
        <v>27593</v>
      </c>
      <c r="BN7" s="40">
        <f t="shared" ref="BN7" ca="1" si="58">(BN5-BM5)-(BN6-BM6)</f>
        <v>30563</v>
      </c>
      <c r="BO7" s="40">
        <f t="shared" ref="BO7" ca="1" si="59">(BO5-BN5)-(BO6-BN6)</f>
        <v>30771</v>
      </c>
      <c r="BP7" s="40">
        <f t="shared" ref="BP7" ca="1" si="60">(BP5-BO5)-(BP6-BO6)</f>
        <v>39331</v>
      </c>
      <c r="BQ7" s="40">
        <f t="shared" ref="BQ7" ca="1" si="61">(BQ5-BP5)-(BQ6-BP6)</f>
        <v>37567</v>
      </c>
      <c r="BR7" s="40">
        <f t="shared" ref="BR7" ca="1" si="62">(BR5-BQ5)-(BR6-BQ6)</f>
        <v>46894</v>
      </c>
      <c r="BS7" s="40">
        <f t="shared" ref="BS7" ca="1" si="63">(BS5-BR5)-(BS6-BR6)</f>
        <v>58843</v>
      </c>
      <c r="BT7" s="40">
        <f t="shared" ref="BT7" ca="1" si="64">(BT5-BS5)-(BT6-BS6)</f>
        <v>60319</v>
      </c>
      <c r="BU7" s="40">
        <f t="shared" ref="BU7" ca="1" si="65">(BU5-BT5)-(BU6-BT6)</f>
        <v>63809</v>
      </c>
      <c r="BV7" s="40">
        <f t="shared" ref="BV7:EF7" si="66">BV5-BU5</f>
        <v>59174</v>
      </c>
      <c r="BW7" s="40">
        <f t="shared" si="66"/>
        <v>62109</v>
      </c>
      <c r="BX7" s="40">
        <f t="shared" si="66"/>
        <v>74901</v>
      </c>
      <c r="BY7" s="40">
        <f t="shared" si="66"/>
        <v>74900</v>
      </c>
      <c r="BZ7" s="40">
        <f t="shared" si="66"/>
        <v>80327</v>
      </c>
      <c r="CA7" s="40">
        <f t="shared" si="66"/>
        <v>82522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508</v>
      </c>
      <c r="C8" s="21">
        <f>VLOOKUP(B2,Country_Data!C:G,5,FALSE)</f>
        <v>58708</v>
      </c>
      <c r="F8" s="19" t="s">
        <v>505</v>
      </c>
      <c r="G8" s="40">
        <f>G5</f>
        <v>555</v>
      </c>
      <c r="H8" s="40">
        <f ca="1">MAX(SUM($G$7:H7)-($G$7/H4),G8+10)</f>
        <v>565</v>
      </c>
      <c r="I8" s="40">
        <f ca="1">MAX(SUM($G$7:I7)-($G$7/I4),H8+10)</f>
        <v>654.5</v>
      </c>
      <c r="J8" s="40">
        <f ca="1">MAX(SUM($G$7:J7)-($G$7/J4),I8+10)</f>
        <v>1224</v>
      </c>
      <c r="K8" s="40">
        <f ca="1">MAX(SUM($G$7:K7)-($G$7/K4),J8+10)</f>
        <v>1940.25</v>
      </c>
      <c r="L8" s="40">
        <f ca="1">MAX(SUM($G$7:L7)-($G$7/L4),K8+10)</f>
        <v>2751</v>
      </c>
      <c r="M8" s="40">
        <f ca="1">MAX(SUM($G$7:M7)-($G$7/M4),L8+10)</f>
        <v>5371.5</v>
      </c>
      <c r="N8" s="40">
        <f ca="1">MAX(SUM($G$7:N7)-($G$7/N4),M8+10)</f>
        <v>5970.7142857142853</v>
      </c>
      <c r="O8" s="40">
        <f ca="1">MAX(SUM($G$7:O7)-($G$7/O4),N8+10)</f>
        <v>8010.625</v>
      </c>
      <c r="P8" s="40">
        <f ca="1">MAX(SUM($G$7:P7)-($G$7/P4),O8+10)</f>
        <v>9669.3333333333339</v>
      </c>
      <c r="Q8" s="40">
        <f ca="1">MAX(SUM($G$7:Q7)-($G$7/Q4),P8+10)</f>
        <v>11740.5</v>
      </c>
      <c r="R8" s="40">
        <f ca="1">MAX(SUM($G$7:R7)-($G$7/R4),Q8+10)</f>
        <v>16391.545454545456</v>
      </c>
      <c r="S8" s="40">
        <f t="shared" ref="S8:CD8" ca="1" si="69">SUM(I7:S7)-H7</f>
        <v>18721</v>
      </c>
      <c r="T8" s="40">
        <f t="shared" ca="1" si="69"/>
        <v>22206</v>
      </c>
      <c r="U8" s="40">
        <f ca="1">SUM(K7:U7)-J7</f>
        <v>25202</v>
      </c>
      <c r="V8" s="40">
        <f t="shared" ca="1" si="69"/>
        <v>27428</v>
      </c>
      <c r="W8" s="40">
        <f t="shared" ca="1" si="69"/>
        <v>29983</v>
      </c>
      <c r="X8" s="40">
        <f t="shared" ca="1" si="69"/>
        <v>28204</v>
      </c>
      <c r="Y8" s="40">
        <f t="shared" ca="1" si="69"/>
        <v>32561</v>
      </c>
      <c r="Z8" s="40">
        <f t="shared" ca="1" si="69"/>
        <v>31521</v>
      </c>
      <c r="AA8" s="40">
        <f t="shared" ca="1" si="69"/>
        <v>32189</v>
      </c>
      <c r="AB8" s="40">
        <f t="shared" ca="1" si="69"/>
        <v>35325</v>
      </c>
      <c r="AC8" s="40">
        <f t="shared" ca="1" si="69"/>
        <v>37751</v>
      </c>
      <c r="AD8" s="40">
        <f t="shared" ca="1" si="69"/>
        <v>42659</v>
      </c>
      <c r="AE8" s="40">
        <f t="shared" ca="1" si="69"/>
        <v>39734</v>
      </c>
      <c r="AF8" s="40">
        <f ca="1">SUM(V7:AF7)-U7</f>
        <v>38357</v>
      </c>
      <c r="AG8" s="40">
        <f ca="1">SUM(W7:AG7)-V7</f>
        <v>37687</v>
      </c>
      <c r="AH8" s="40">
        <f t="shared" ca="1" si="69"/>
        <v>35525</v>
      </c>
      <c r="AI8" s="40">
        <f ca="1">SUM(Y7:AI7)-X7</f>
        <v>34001</v>
      </c>
      <c r="AJ8" s="40">
        <f t="shared" ca="1" si="69"/>
        <v>31211</v>
      </c>
      <c r="AK8" s="40">
        <f ca="1">SUM(AA7:AK7)-Z7</f>
        <v>29888</v>
      </c>
      <c r="AL8" s="40">
        <f ca="1">SUM(AB7:AL7)-AA7</f>
        <v>29988</v>
      </c>
      <c r="AM8" s="40">
        <f ca="1">SUM(AC7:AM7)-AB7</f>
        <v>21017</v>
      </c>
      <c r="AN8" s="40">
        <f ca="1">SUM(AD7:AN7)-AC7</f>
        <v>7769</v>
      </c>
      <c r="AO8" s="40">
        <f t="shared" ca="1" si="69"/>
        <v>5544</v>
      </c>
      <c r="AP8" s="40">
        <f t="shared" ca="1" si="69"/>
        <v>8903</v>
      </c>
      <c r="AQ8" s="40">
        <f ca="1">SUM(AG7:AQ7)-AF7</f>
        <v>8112</v>
      </c>
      <c r="AR8" s="40">
        <f t="shared" ca="1" si="69"/>
        <v>7768</v>
      </c>
      <c r="AS8" s="40">
        <f t="shared" ca="1" si="69"/>
        <v>8133</v>
      </c>
      <c r="AT8" s="40">
        <f t="shared" ca="1" si="69"/>
        <v>11469</v>
      </c>
      <c r="AU8" s="40">
        <f t="shared" ca="1" si="69"/>
        <v>12782</v>
      </c>
      <c r="AV8" s="40">
        <f t="shared" ca="1" si="69"/>
        <v>14426</v>
      </c>
      <c r="AW8" s="40">
        <f t="shared" ca="1" si="69"/>
        <v>14138</v>
      </c>
      <c r="AX8" s="40">
        <f t="shared" ca="1" si="69"/>
        <v>17714</v>
      </c>
      <c r="AY8" s="40">
        <f t="shared" ca="1" si="69"/>
        <v>20947</v>
      </c>
      <c r="AZ8" s="40">
        <f t="shared" ca="1" si="69"/>
        <v>23797</v>
      </c>
      <c r="BA8" s="40">
        <f t="shared" ca="1" si="69"/>
        <v>26479</v>
      </c>
      <c r="BB8" s="40">
        <f t="shared" ca="1" si="69"/>
        <v>28338</v>
      </c>
      <c r="BC8" s="40">
        <f t="shared" ca="1" si="69"/>
        <v>31781</v>
      </c>
      <c r="BD8" s="40">
        <f t="shared" ca="1" si="69"/>
        <v>36330</v>
      </c>
      <c r="BE8" s="40">
        <f t="shared" ca="1" si="69"/>
        <v>40592</v>
      </c>
      <c r="BF8" s="40">
        <f t="shared" ca="1" si="69"/>
        <v>50698</v>
      </c>
      <c r="BG8" s="40">
        <f t="shared" ca="1" si="69"/>
        <v>58087</v>
      </c>
      <c r="BH8" s="40">
        <f t="shared" ca="1" si="69"/>
        <v>67946</v>
      </c>
      <c r="BI8" s="40">
        <f t="shared" ca="1" si="69"/>
        <v>77142</v>
      </c>
      <c r="BJ8" s="40">
        <f t="shared" ca="1" si="69"/>
        <v>86862</v>
      </c>
      <c r="BK8" s="40">
        <f t="shared" ca="1" si="69"/>
        <v>99513</v>
      </c>
      <c r="BL8" s="40">
        <f t="shared" ca="1" si="69"/>
        <v>123033</v>
      </c>
      <c r="BM8" s="40">
        <f t="shared" ca="1" si="69"/>
        <v>147196</v>
      </c>
      <c r="BN8" s="40">
        <f t="shared" ca="1" si="69"/>
        <v>171841</v>
      </c>
      <c r="BO8" s="40">
        <f t="shared" ca="1" si="69"/>
        <v>193563</v>
      </c>
      <c r="BP8" s="40">
        <f t="shared" ca="1" si="69"/>
        <v>225717</v>
      </c>
      <c r="BQ8" s="40">
        <f t="shared" ca="1" si="69"/>
        <v>247324</v>
      </c>
      <c r="BR8" s="40">
        <f t="shared" ca="1" si="69"/>
        <v>284803</v>
      </c>
      <c r="BS8" s="40">
        <f t="shared" ca="1" si="69"/>
        <v>330557</v>
      </c>
      <c r="BT8" s="40">
        <f t="shared" ca="1" si="69"/>
        <v>377957</v>
      </c>
      <c r="BU8" s="40">
        <f t="shared" ca="1" si="69"/>
        <v>424808</v>
      </c>
      <c r="BV8" s="40">
        <f t="shared" ca="1" si="69"/>
        <v>465176</v>
      </c>
      <c r="BW8" s="40">
        <f t="shared" ca="1" si="69"/>
        <v>489932</v>
      </c>
      <c r="BX8" s="40">
        <f t="shared" ca="1" si="69"/>
        <v>536688</v>
      </c>
      <c r="BY8" s="40">
        <f t="shared" ca="1" si="69"/>
        <v>578055</v>
      </c>
      <c r="BZ8" s="40">
        <f t="shared" ca="1" si="69"/>
        <v>627403</v>
      </c>
      <c r="CA8" s="40">
        <f t="shared" ca="1" si="69"/>
        <v>662034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572</v>
      </c>
      <c r="C9" s="85">
        <f ca="1">VLOOKUP(B2,Country_Data!C:P,14,FALSE)</f>
        <v>0</v>
      </c>
      <c r="F9" s="19" t="s">
        <v>583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555</v>
      </c>
      <c r="H9" s="40">
        <f t="shared" ca="1" si="73"/>
        <v>565</v>
      </c>
      <c r="I9" s="40">
        <f t="shared" ca="1" si="73"/>
        <v>654.5</v>
      </c>
      <c r="J9" s="40">
        <f t="shared" ca="1" si="73"/>
        <v>1224</v>
      </c>
      <c r="K9" s="40">
        <f t="shared" ca="1" si="73"/>
        <v>1940.25</v>
      </c>
      <c r="L9" s="40">
        <f t="shared" ca="1" si="73"/>
        <v>2751</v>
      </c>
      <c r="M9" s="40">
        <f t="shared" ca="1" si="73"/>
        <v>5371.5</v>
      </c>
      <c r="N9" s="40">
        <f t="shared" ca="1" si="73"/>
        <v>5970.7142857142853</v>
      </c>
      <c r="O9" s="40">
        <f t="shared" ca="1" si="73"/>
        <v>8010.625</v>
      </c>
      <c r="P9" s="40">
        <f t="shared" ca="1" si="73"/>
        <v>9669.3333333333339</v>
      </c>
      <c r="Q9" s="40">
        <f t="shared" ca="1" si="73"/>
        <v>11740.5</v>
      </c>
      <c r="R9" s="40">
        <f t="shared" ca="1" si="73"/>
        <v>16391.545454545456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18721</v>
      </c>
      <c r="T9" s="40">
        <f ca="1">IF(IF(AND(ISNA(S8),ISNA(S$8)),S9*(1+$C$11),IF(AND(S$8&gt;0,ISNA(T$8)),S9*(1+$C$11),T$8))&gt;$C$21,$C$21,IF(AND(ISNA(T$8),ISNA(S$8)),S9*(1+$C$11),IF(AND(S$8&gt;0,ISNA(T$8)),S9*(1+$C$11),T$8)))</f>
        <v>22206</v>
      </c>
      <c r="U9" s="40">
        <f ca="1">IF(IF(AND(ISNA(T8),ISNA(T$8)),T9*(1+$C$11),IF(AND(T$8&gt;0,ISNA(U$8)),T9*(1+$C$11),U$8))&gt;$C$21,$C$21,IF(AND(ISNA(U$8),ISNA(T$8)),T9*(1+$C$11),IF(AND(T$8&gt;0,ISNA(U$8)),T9*(1+$C$11),U$8)))</f>
        <v>25202</v>
      </c>
      <c r="V9" s="40">
        <f t="shared" ca="1" si="73"/>
        <v>27428</v>
      </c>
      <c r="W9" s="40">
        <f t="shared" ca="1" si="73"/>
        <v>29983</v>
      </c>
      <c r="X9" s="40">
        <f t="shared" ca="1" si="73"/>
        <v>28204</v>
      </c>
      <c r="Y9" s="40">
        <f ca="1">IF(IF(AND(ISNA(Y$8),ISNA(X$8)),X9*(1+$C$11),IF(AND(X$8&gt;0,ISNA(Y$8)),X9*(1+$C$11),Y$8))&gt;$C$21,$C$21,IF(AND(ISNA(Y$8),ISNA(X$8)),X9*(1+$C$11),IF(AND(X$8&gt;0,ISNA(Y$8)),X9*(1+$C$11),Y$8)))</f>
        <v>32561</v>
      </c>
      <c r="Z9" s="40">
        <f t="shared" ca="1" si="73"/>
        <v>31521</v>
      </c>
      <c r="AA9" s="40">
        <f t="shared" ca="1" si="73"/>
        <v>32189</v>
      </c>
      <c r="AB9" s="40">
        <f t="shared" ca="1" si="73"/>
        <v>35325</v>
      </c>
      <c r="AC9" s="40">
        <f t="shared" ca="1" si="73"/>
        <v>37751</v>
      </c>
      <c r="AD9" s="40">
        <f t="shared" ca="1" si="73"/>
        <v>42659</v>
      </c>
      <c r="AE9" s="40">
        <f t="shared" ca="1" si="73"/>
        <v>39734</v>
      </c>
      <c r="AF9" s="40">
        <f t="shared" ca="1" si="73"/>
        <v>38357</v>
      </c>
      <c r="AG9" s="40">
        <f t="shared" ca="1" si="73"/>
        <v>37687</v>
      </c>
      <c r="AH9" s="40">
        <f t="shared" ca="1" si="73"/>
        <v>35525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34001</v>
      </c>
      <c r="AJ9" s="40">
        <f t="shared" ca="1" si="73"/>
        <v>31211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29888</v>
      </c>
      <c r="AL9" s="40">
        <f t="shared" ca="1" si="73"/>
        <v>29988</v>
      </c>
      <c r="AM9" s="40">
        <f t="shared" ca="1" si="73"/>
        <v>21017</v>
      </c>
      <c r="AN9" s="40">
        <f t="shared" ca="1" si="73"/>
        <v>7769</v>
      </c>
      <c r="AO9" s="40">
        <f t="shared" ca="1" si="73"/>
        <v>5544</v>
      </c>
      <c r="AP9" s="40">
        <f t="shared" ca="1" si="73"/>
        <v>8903</v>
      </c>
      <c r="AQ9" s="40">
        <f t="shared" ca="1" si="73"/>
        <v>8112</v>
      </c>
      <c r="AR9" s="40">
        <f t="shared" ca="1" si="73"/>
        <v>7768</v>
      </c>
      <c r="AS9" s="40">
        <f t="shared" ca="1" si="73"/>
        <v>8133</v>
      </c>
      <c r="AT9" s="40">
        <f t="shared" ca="1" si="73"/>
        <v>11469</v>
      </c>
      <c r="AU9" s="40">
        <f t="shared" ca="1" si="73"/>
        <v>12782</v>
      </c>
      <c r="AV9" s="40">
        <f t="shared" ca="1" si="73"/>
        <v>14426</v>
      </c>
      <c r="AW9" s="40">
        <f t="shared" ca="1" si="73"/>
        <v>14138</v>
      </c>
      <c r="AX9" s="40">
        <f t="shared" ca="1" si="73"/>
        <v>17714</v>
      </c>
      <c r="AY9" s="40">
        <f t="shared" ca="1" si="73"/>
        <v>20947</v>
      </c>
      <c r="AZ9" s="40">
        <f t="shared" ca="1" si="73"/>
        <v>23797</v>
      </c>
      <c r="BA9" s="40">
        <f t="shared" ca="1" si="73"/>
        <v>26479</v>
      </c>
      <c r="BB9" s="40">
        <f t="shared" ca="1" si="73"/>
        <v>28338</v>
      </c>
      <c r="BC9" s="40">
        <f t="shared" ca="1" si="73"/>
        <v>31781</v>
      </c>
      <c r="BD9" s="40">
        <f t="shared" ca="1" si="73"/>
        <v>36330</v>
      </c>
      <c r="BE9" s="40">
        <f t="shared" ca="1" si="73"/>
        <v>40592</v>
      </c>
      <c r="BF9" s="40">
        <f t="shared" ca="1" si="73"/>
        <v>50698</v>
      </c>
      <c r="BG9" s="40">
        <f t="shared" ca="1" si="73"/>
        <v>58087</v>
      </c>
      <c r="BH9" s="40">
        <f t="shared" ca="1" si="73"/>
        <v>67946</v>
      </c>
      <c r="BI9" s="40">
        <f t="shared" ca="1" si="73"/>
        <v>77142</v>
      </c>
      <c r="BJ9" s="40">
        <f t="shared" ca="1" si="73"/>
        <v>86862</v>
      </c>
      <c r="BK9" s="40">
        <f t="shared" ca="1" si="73"/>
        <v>99513</v>
      </c>
      <c r="BL9" s="40">
        <f t="shared" ca="1" si="73"/>
        <v>123033</v>
      </c>
      <c r="BM9" s="40">
        <f t="shared" ca="1" si="73"/>
        <v>147196</v>
      </c>
      <c r="BN9" s="40">
        <f t="shared" ca="1" si="73"/>
        <v>171841</v>
      </c>
      <c r="BO9" s="40">
        <f t="shared" ca="1" si="73"/>
        <v>193563</v>
      </c>
      <c r="BP9" s="40">
        <f t="shared" ca="1" si="73"/>
        <v>225717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247324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284803</v>
      </c>
      <c r="BS9" s="40">
        <f t="shared" ca="1" si="75"/>
        <v>330557</v>
      </c>
      <c r="BT9" s="40">
        <f t="shared" ca="1" si="75"/>
        <v>377957</v>
      </c>
      <c r="BU9" s="40">
        <f t="shared" ca="1" si="75"/>
        <v>424808</v>
      </c>
      <c r="BV9" s="40">
        <f t="shared" ca="1" si="75"/>
        <v>465176</v>
      </c>
      <c r="BW9" s="40">
        <f t="shared" ca="1" si="75"/>
        <v>489932</v>
      </c>
      <c r="BX9" s="40">
        <f t="shared" ca="1" si="75"/>
        <v>536688</v>
      </c>
      <c r="BY9" s="40">
        <f t="shared" ca="1" si="75"/>
        <v>578055</v>
      </c>
      <c r="BZ9" s="40">
        <f t="shared" ca="1" si="75"/>
        <v>627403</v>
      </c>
      <c r="CA9" s="40">
        <f t="shared" ca="1" si="75"/>
        <v>662034</v>
      </c>
      <c r="CB9" s="40">
        <f t="shared" ca="1" si="75"/>
        <v>715644.56183372869</v>
      </c>
      <c r="CC9" s="40">
        <f t="shared" ca="1" si="75"/>
        <v>773596.42991476203</v>
      </c>
      <c r="CD9" s="40">
        <f t="shared" ca="1" si="75"/>
        <v>836241.15698360919</v>
      </c>
      <c r="CE9" s="40">
        <f t="shared" ca="1" si="75"/>
        <v>903958.7640164484</v>
      </c>
      <c r="CF9" s="40">
        <f t="shared" ca="1" si="75"/>
        <v>977160.0455419363</v>
      </c>
      <c r="CG9" s="40">
        <f t="shared" ca="1" si="75"/>
        <v>1056289.0616392593</v>
      </c>
      <c r="CH9" s="40">
        <f t="shared" ca="1" si="75"/>
        <v>1141825.8317346061</v>
      </c>
      <c r="CI9" s="40">
        <f t="shared" ca="1" si="75"/>
        <v>1234289.246537406</v>
      </c>
      <c r="CJ9" s="40">
        <f t="shared" ca="1" si="75"/>
        <v>1334240.2157809797</v>
      </c>
      <c r="CK9" s="40">
        <f t="shared" ca="1" si="75"/>
        <v>1442285.0708627033</v>
      </c>
      <c r="CL9" s="40">
        <f t="shared" ca="1" si="75"/>
        <v>1559079.2430250829</v>
      </c>
      <c r="CM9" s="40">
        <f t="shared" ca="1" si="75"/>
        <v>1685331.2393906459</v>
      </c>
      <c r="CN9" s="40">
        <f t="shared" ca="1" si="75"/>
        <v>1821806.9409704241</v>
      </c>
      <c r="CO9" s="40">
        <f t="shared" ca="1" si="75"/>
        <v>1969334.2487189856</v>
      </c>
      <c r="CP9" s="40">
        <f t="shared" ca="1" si="75"/>
        <v>2128808.1058203261</v>
      </c>
      <c r="CQ9" s="40">
        <f t="shared" ca="1" si="75"/>
        <v>2301195.9266712544</v>
      </c>
      <c r="CR9" s="40">
        <f t="shared" ca="1" si="75"/>
        <v>2487543.4654960488</v>
      </c>
      <c r="CS9" s="40">
        <f t="shared" ca="1" si="75"/>
        <v>2688981.1601930941</v>
      </c>
      <c r="CT9" s="40">
        <f t="shared" ca="1" si="75"/>
        <v>2906730.9898971026</v>
      </c>
      <c r="CU9" s="40">
        <f t="shared" ca="1" si="75"/>
        <v>3142113.8878568662</v>
      </c>
      <c r="CV9" s="40">
        <f t="shared" ca="1" si="75"/>
        <v>3396557.7545971973</v>
      </c>
      <c r="CW9" s="40">
        <f t="shared" ca="1" si="75"/>
        <v>3671606.119975205</v>
      </c>
      <c r="CX9" s="40">
        <f t="shared" ca="1" si="75"/>
        <v>3968927.5066774404</v>
      </c>
      <c r="CY9" s="40">
        <f t="shared" ca="1" si="75"/>
        <v>4290325.5519595826</v>
      </c>
      <c r="CZ9" s="40">
        <f t="shared" ca="1" si="75"/>
        <v>4637749.9490300585</v>
      </c>
      <c r="DA9" s="40">
        <f t="shared" ca="1" si="75"/>
        <v>5013308.2744511822</v>
      </c>
      <c r="DB9" s="40">
        <f t="shared" ca="1" si="75"/>
        <v>5419278.7733062394</v>
      </c>
      <c r="DC9" s="40">
        <f t="shared" ca="1" si="75"/>
        <v>5858124.1796910288</v>
      </c>
      <c r="DD9" s="40">
        <f t="shared" ca="1" si="75"/>
        <v>6332506.6563689448</v>
      </c>
      <c r="DE9" s="40">
        <f t="shared" ca="1" si="75"/>
        <v>6845303.944217856</v>
      </c>
      <c r="DF9" s="40">
        <f t="shared" ca="1" si="75"/>
        <v>7399626.8194359848</v>
      </c>
      <c r="DG9" s="40">
        <f t="shared" ca="1" si="75"/>
        <v>7998837.9644072251</v>
      </c>
      <c r="DH9" s="40">
        <f t="shared" ca="1" si="75"/>
        <v>8646572.3667020183</v>
      </c>
      <c r="DI9" s="40">
        <f t="shared" ca="1" si="75"/>
        <v>9346759.3699599914</v>
      </c>
      <c r="DJ9" s="40">
        <f t="shared" ca="1" si="75"/>
        <v>10103646.510421393</v>
      </c>
      <c r="DK9" s="40">
        <f t="shared" ca="1" si="75"/>
        <v>10921825.283706577</v>
      </c>
      <c r="DL9" s="40">
        <f t="shared" ca="1" si="75"/>
        <v>11806258.998152262</v>
      </c>
      <c r="DM9" s="40">
        <f t="shared" ca="1" si="75"/>
        <v>12762312.883670919</v>
      </c>
      <c r="DN9" s="40">
        <f t="shared" ca="1" si="75"/>
        <v>13795786.638782337</v>
      </c>
      <c r="DO9" s="40">
        <f t="shared" ca="1" si="75"/>
        <v>14912949.613257015</v>
      </c>
      <c r="DP9" s="40">
        <f t="shared" ca="1" si="75"/>
        <v>16120578.839799453</v>
      </c>
      <c r="DQ9" s="40">
        <f t="shared" ca="1" si="75"/>
        <v>17426000.145482495</v>
      </c>
      <c r="DR9" s="40">
        <f t="shared" ca="1" si="75"/>
        <v>18837132.592326548</v>
      </c>
      <c r="DS9" s="40">
        <f t="shared" ca="1" si="75"/>
        <v>20362536.516613018</v>
      </c>
      <c r="DT9" s="40">
        <f t="shared" ca="1" si="75"/>
        <v>22011465.458352327</v>
      </c>
      <c r="DU9" s="40">
        <f t="shared" ca="1" si="75"/>
        <v>23793922.295925599</v>
      </c>
      <c r="DV9" s="40">
        <f t="shared" ca="1" si="75"/>
        <v>25720719.926428951</v>
      </c>
      <c r="DW9" s="40">
        <f t="shared" ca="1" si="75"/>
        <v>27803546.859824877</v>
      </c>
      <c r="DX9" s="40">
        <f t="shared" ca="1" si="75"/>
        <v>30055038.124813709</v>
      </c>
      <c r="DY9" s="40">
        <f t="shared" ca="1" si="75"/>
        <v>32488851.916560657</v>
      </c>
      <c r="DZ9" s="40">
        <f t="shared" ca="1" si="75"/>
        <v>35119752.451245628</v>
      </c>
      <c r="EA9" s="40">
        <f t="shared" ca="1" si="75"/>
        <v>37963699.530055404</v>
      </c>
      <c r="EB9" s="40">
        <f t="shared" ca="1" si="75"/>
        <v>41037945.355939172</v>
      </c>
      <c r="EC9" s="40">
        <f t="shared" ca="1" si="75"/>
        <v>44361139.190445796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47953440.485521339</v>
      </c>
      <c r="EE9" s="40">
        <f t="shared" ca="1" si="76"/>
        <v>51836641.176556952</v>
      </c>
      <c r="EF9" s="40">
        <f t="shared" ca="1" si="76"/>
        <v>56034297.878552042</v>
      </c>
      <c r="EG9" s="40">
        <f t="shared" ca="1" si="76"/>
        <v>60571874.787332691</v>
      </c>
      <c r="EH9" s="40">
        <f t="shared" ca="1" si="76"/>
        <v>65476898.152705431</v>
      </c>
      <c r="EI9" s="40">
        <f t="shared" ca="1" si="76"/>
        <v>70779123.26062493</v>
      </c>
      <c r="EJ9" s="40">
        <f t="shared" ca="1" si="76"/>
        <v>76510714.937337667</v>
      </c>
      <c r="EK9" s="40">
        <f t="shared" ca="1" si="76"/>
        <v>82706442.670491755</v>
      </c>
      <c r="EL9" s="40">
        <f t="shared" ca="1" si="76"/>
        <v>89403891.530873761</v>
      </c>
      <c r="EM9" s="40">
        <f t="shared" ca="1" si="76"/>
        <v>96643690.174284652</v>
      </c>
      <c r="EN9" s="40">
        <f t="shared" ca="1" si="76"/>
        <v>104469757.30667998</v>
      </c>
      <c r="EO9" s="40">
        <f t="shared" ca="1" si="76"/>
        <v>112929568.1077029</v>
      </c>
      <c r="EP9" s="40">
        <f t="shared" ca="1" si="76"/>
        <v>122074442.22881192</v>
      </c>
      <c r="EQ9" s="40">
        <f t="shared" ca="1" si="76"/>
        <v>131959855.11308323</v>
      </c>
      <c r="ER9" s="40">
        <f t="shared" ca="1" si="76"/>
        <v>142645774.52524307</v>
      </c>
      <c r="ES9" s="40">
        <f t="shared" ca="1" si="76"/>
        <v>154197024.33341861</v>
      </c>
      <c r="ET9" s="40">
        <f t="shared" ca="1" si="76"/>
        <v>166683677.74941191</v>
      </c>
      <c r="EU9" s="40">
        <f t="shared" ca="1" si="76"/>
        <v>180181482.41300648</v>
      </c>
      <c r="EV9" s="40">
        <f t="shared" ca="1" si="76"/>
        <v>194772319.89898968</v>
      </c>
      <c r="EW9" s="40">
        <f t="shared" ca="1" si="76"/>
        <v>210544702.43439358</v>
      </c>
      <c r="EX9" s="40">
        <f t="shared" ca="1" si="76"/>
        <v>227594309.83918408</v>
      </c>
      <c r="EY9" s="40">
        <f t="shared" ca="1" si="76"/>
        <v>246024569.94763529</v>
      </c>
      <c r="EZ9" s="40">
        <f t="shared" ca="1" si="76"/>
        <v>265947286.03139266</v>
      </c>
      <c r="FA9" s="40">
        <f t="shared" ca="1" si="76"/>
        <v>287483315.0303539</v>
      </c>
      <c r="FB9" s="40">
        <f t="shared" ca="1" si="76"/>
        <v>310763300.70571214</v>
      </c>
      <c r="FC9" s="40">
        <f t="shared" ca="1" si="76"/>
        <v>335928466.16267842</v>
      </c>
      <c r="FD9" s="40">
        <f t="shared" ca="1" si="76"/>
        <v>363131470.55055565</v>
      </c>
      <c r="FE9" s="40">
        <f t="shared" ca="1" si="76"/>
        <v>392537335.13715303</v>
      </c>
      <c r="FF9" s="40">
        <f t="shared" ca="1" si="76"/>
        <v>424324444.37537563</v>
      </c>
      <c r="FG9" s="40">
        <f t="shared" ca="1" si="76"/>
        <v>458685628.0347476</v>
      </c>
      <c r="FH9" s="40">
        <f t="shared" ca="1" si="76"/>
        <v>495829330.96239108</v>
      </c>
      <c r="FI9" s="40">
        <f t="shared" ca="1" si="76"/>
        <v>535980877.5695678</v>
      </c>
      <c r="FJ9" s="40">
        <f t="shared" ca="1" si="76"/>
        <v>579383838.71452332</v>
      </c>
      <c r="FK9" s="40">
        <f t="shared" ca="1" si="76"/>
        <v>626301509.27354002</v>
      </c>
      <c r="FL9" s="40">
        <f t="shared" ca="1" si="76"/>
        <v>677018505.36356974</v>
      </c>
      <c r="FM9" s="40">
        <f t="shared" ca="1" si="76"/>
        <v>731842490.90566015</v>
      </c>
      <c r="FN9" s="40">
        <f t="shared" ca="1" si="76"/>
        <v>791106044.0030055</v>
      </c>
      <c r="FO9" s="40">
        <f t="shared" ca="1" si="76"/>
        <v>855168674.45561016</v>
      </c>
      <c r="FP9" s="40">
        <f t="shared" ca="1" si="76"/>
        <v>924419004.65038919</v>
      </c>
      <c r="FQ9" s="40">
        <f t="shared" ca="1" si="76"/>
        <v>999277127.05661559</v>
      </c>
      <c r="FR9" s="40">
        <f t="shared" ca="1" si="76"/>
        <v>1080197152.6279602</v>
      </c>
      <c r="FS9" s="40">
        <f t="shared" ca="1" si="76"/>
        <v>1167669965.570466</v>
      </c>
      <c r="FT9" s="40">
        <f t="shared" ca="1" si="76"/>
        <v>1262226201.187675</v>
      </c>
      <c r="FU9" s="40">
        <f t="shared" ca="1" si="76"/>
        <v>1364439464.8673718</v>
      </c>
      <c r="FV9" s="40">
        <f t="shared" ca="1" si="76"/>
        <v>1474929811.7372487</v>
      </c>
      <c r="FW9" s="40">
        <f t="shared" ca="1" si="76"/>
        <v>1594367508.0980847</v>
      </c>
      <c r="FX9" s="40">
        <f t="shared" ca="1" si="76"/>
        <v>1723477097.4523783</v>
      </c>
      <c r="FY9" s="40">
        <f t="shared" ca="1" si="76"/>
        <v>1863041795.7941341</v>
      </c>
      <c r="FZ9" s="40">
        <f t="shared" ca="1" si="76"/>
        <v>2013908242.8229008</v>
      </c>
      <c r="GA9" s="40">
        <f t="shared" ca="1" si="76"/>
        <v>2176991637.9042912</v>
      </c>
      <c r="GB9" s="40">
        <f t="shared" ca="1" si="76"/>
        <v>2353281291.9332056</v>
      </c>
      <c r="GC9" s="40">
        <f t="shared" ca="1" si="76"/>
        <v>2543846628.7789602</v>
      </c>
      <c r="GD9" s="40">
        <f t="shared" ca="1" si="76"/>
        <v>2749843672.7188134</v>
      </c>
      <c r="GE9" s="40">
        <f t="shared" ca="1" si="76"/>
        <v>2765243340.4000001</v>
      </c>
      <c r="GF9" s="40">
        <f t="shared" ca="1" si="76"/>
        <v>2765243340.4000001</v>
      </c>
      <c r="GG9" s="40">
        <f t="shared" ca="1" si="76"/>
        <v>2765243340.4000001</v>
      </c>
      <c r="GH9" s="40">
        <f t="shared" ca="1" si="76"/>
        <v>2765243340.4000001</v>
      </c>
      <c r="GI9" s="40">
        <f t="shared" ca="1" si="76"/>
        <v>2765243340.4000001</v>
      </c>
      <c r="GJ9" s="40">
        <f t="shared" ca="1" si="76"/>
        <v>2765243340.4000001</v>
      </c>
      <c r="GK9" s="40">
        <f t="shared" ca="1" si="76"/>
        <v>2765243340.4000001</v>
      </c>
      <c r="GL9" s="40">
        <f t="shared" ca="1" si="76"/>
        <v>2765243340.4000001</v>
      </c>
      <c r="GM9" s="40">
        <f t="shared" ca="1" si="76"/>
        <v>2765243340.4000001</v>
      </c>
      <c r="GN9" s="40">
        <f t="shared" ca="1" si="76"/>
        <v>2765243340.4000001</v>
      </c>
      <c r="GO9" s="40">
        <f t="shared" ca="1" si="76"/>
        <v>2765243340.4000001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2765243340.4000001</v>
      </c>
      <c r="GQ9" s="40">
        <f t="shared" ca="1" si="77"/>
        <v>2765243340.4000001</v>
      </c>
      <c r="GR9" s="40">
        <f t="shared" ca="1" si="77"/>
        <v>2765243340.4000001</v>
      </c>
      <c r="GS9" s="40">
        <f t="shared" ca="1" si="77"/>
        <v>2765243340.4000001</v>
      </c>
      <c r="GT9" s="40">
        <f t="shared" ca="1" si="77"/>
        <v>2765243340.4000001</v>
      </c>
      <c r="GU9" s="40">
        <f t="shared" ca="1" si="77"/>
        <v>2765243340.4000001</v>
      </c>
      <c r="GV9" s="40">
        <f t="shared" ca="1" si="77"/>
        <v>2765243340.4000001</v>
      </c>
      <c r="GW9" s="40">
        <f t="shared" ca="1" si="77"/>
        <v>2765243340.4000001</v>
      </c>
      <c r="GX9" s="40">
        <f t="shared" ca="1" si="77"/>
        <v>2765243340.4000001</v>
      </c>
      <c r="GY9" s="40">
        <f t="shared" ca="1" si="77"/>
        <v>2765243340.4000001</v>
      </c>
      <c r="GZ9" s="40">
        <f t="shared" ca="1" si="77"/>
        <v>2765243340.4000001</v>
      </c>
      <c r="HA9" s="40">
        <f t="shared" ca="1" si="77"/>
        <v>2765243340.4000001</v>
      </c>
      <c r="HB9" s="40">
        <f t="shared" ca="1" si="77"/>
        <v>2765243340.4000001</v>
      </c>
      <c r="HC9" s="40">
        <f t="shared" ca="1" si="77"/>
        <v>2765243340.4000001</v>
      </c>
      <c r="HD9" s="40">
        <f t="shared" ca="1" si="77"/>
        <v>2765243340.4000001</v>
      </c>
      <c r="HE9" s="40">
        <f t="shared" ca="1" si="77"/>
        <v>2765243340.4000001</v>
      </c>
      <c r="HF9" s="40">
        <f t="shared" ca="1" si="77"/>
        <v>2765243340.4000001</v>
      </c>
      <c r="HG9" s="40">
        <f t="shared" ca="1" si="77"/>
        <v>2765243340.4000001</v>
      </c>
      <c r="HH9" s="40">
        <f t="shared" ca="1" si="77"/>
        <v>2765243340.4000001</v>
      </c>
      <c r="HI9" s="40">
        <f t="shared" ca="1" si="77"/>
        <v>2765243340.4000001</v>
      </c>
      <c r="HJ9" s="40">
        <f t="shared" ca="1" si="77"/>
        <v>2765243340.4000001</v>
      </c>
      <c r="HK9" s="40">
        <f t="shared" ca="1" si="77"/>
        <v>2765243340.4000001</v>
      </c>
      <c r="HL9" s="40">
        <f t="shared" ca="1" si="77"/>
        <v>2765243340.4000001</v>
      </c>
      <c r="HM9" s="40">
        <f t="shared" ca="1" si="77"/>
        <v>2765243340.4000001</v>
      </c>
      <c r="HN9" s="40">
        <f t="shared" ca="1" si="77"/>
        <v>2765243340.4000001</v>
      </c>
      <c r="HO9" s="40">
        <f t="shared" ca="1" si="77"/>
        <v>2765243340.4000001</v>
      </c>
      <c r="HP9" s="40">
        <f t="shared" ca="1" si="77"/>
        <v>2765243340.4000001</v>
      </c>
      <c r="HQ9" s="40">
        <f t="shared" ca="1" si="77"/>
        <v>2765243340.4000001</v>
      </c>
      <c r="HR9" s="40">
        <f t="shared" ca="1" si="77"/>
        <v>2765243340.4000001</v>
      </c>
      <c r="HS9" s="40">
        <f t="shared" ca="1" si="77"/>
        <v>2765243340.4000001</v>
      </c>
      <c r="HT9" s="40">
        <f t="shared" ca="1" si="77"/>
        <v>2765243340.4000001</v>
      </c>
      <c r="HU9" s="40">
        <f t="shared" ca="1" si="77"/>
        <v>2765243340.4000001</v>
      </c>
      <c r="HV9" s="40">
        <f t="shared" ca="1" si="77"/>
        <v>2765243340.4000001</v>
      </c>
      <c r="HW9" s="40">
        <f t="shared" ca="1" si="77"/>
        <v>2765243340.4000001</v>
      </c>
      <c r="HX9" s="40">
        <f t="shared" ca="1" si="77"/>
        <v>2765243340.4000001</v>
      </c>
      <c r="HY9" s="40">
        <f t="shared" ca="1" si="77"/>
        <v>2765243340.4000001</v>
      </c>
      <c r="HZ9" s="40">
        <f t="shared" ca="1" si="77"/>
        <v>2765243340.4000001</v>
      </c>
      <c r="IA9" s="40">
        <f t="shared" ca="1" si="77"/>
        <v>2765243340.4000001</v>
      </c>
      <c r="IB9" s="40">
        <f t="shared" ca="1" si="77"/>
        <v>2765243340.4000001</v>
      </c>
      <c r="IC9" s="40">
        <f t="shared" ca="1" si="77"/>
        <v>2765243340.4000001</v>
      </c>
      <c r="ID9" s="40">
        <f t="shared" ca="1" si="77"/>
        <v>2765243340.4000001</v>
      </c>
      <c r="IE9" s="40">
        <f t="shared" ca="1" si="77"/>
        <v>2765243340.4000001</v>
      </c>
      <c r="IF9" s="40">
        <f t="shared" ca="1" si="77"/>
        <v>2765243340.4000001</v>
      </c>
      <c r="IG9" s="40">
        <f t="shared" ca="1" si="77"/>
        <v>2765243340.4000001</v>
      </c>
      <c r="IH9" s="40">
        <f t="shared" ca="1" si="77"/>
        <v>2765243340.4000001</v>
      </c>
      <c r="II9" s="40">
        <f t="shared" ca="1" si="77"/>
        <v>2765243340.4000001</v>
      </c>
      <c r="IJ9" s="40">
        <f t="shared" ca="1" si="77"/>
        <v>2765243340.4000001</v>
      </c>
      <c r="IK9" s="40">
        <f t="shared" ca="1" si="77"/>
        <v>2765243340.4000001</v>
      </c>
      <c r="IL9" s="40">
        <f t="shared" ca="1" si="77"/>
        <v>2765243340.4000001</v>
      </c>
      <c r="IM9" s="40">
        <f t="shared" ca="1" si="77"/>
        <v>2765243340.4000001</v>
      </c>
      <c r="IN9" s="40">
        <f t="shared" ca="1" si="77"/>
        <v>2765243340.4000001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555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565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654.5</v>
      </c>
      <c r="J10" s="40">
        <f t="shared" ca="1" si="79"/>
        <v>1224</v>
      </c>
      <c r="K10" s="40">
        <f t="shared" ca="1" si="79"/>
        <v>1940.25</v>
      </c>
      <c r="L10" s="40">
        <f t="shared" ca="1" si="79"/>
        <v>2751</v>
      </c>
      <c r="M10" s="40">
        <f t="shared" ca="1" si="79"/>
        <v>5371.5</v>
      </c>
      <c r="N10" s="40">
        <f t="shared" ca="1" si="79"/>
        <v>5970.7142857142853</v>
      </c>
      <c r="O10" s="40">
        <f t="shared" ca="1" si="79"/>
        <v>8010.625</v>
      </c>
      <c r="P10" s="40">
        <f t="shared" ca="1" si="79"/>
        <v>9669.3333333333339</v>
      </c>
      <c r="Q10" s="40">
        <f t="shared" ca="1" si="79"/>
        <v>11740.5</v>
      </c>
      <c r="R10" s="40">
        <f t="shared" ca="1" si="79"/>
        <v>16391.545454545456</v>
      </c>
      <c r="S10" s="40">
        <f t="shared" ca="1" si="79"/>
        <v>18721</v>
      </c>
      <c r="T10" s="40">
        <f t="shared" ca="1" si="79"/>
        <v>22206</v>
      </c>
      <c r="U10" s="40">
        <f t="shared" ca="1" si="79"/>
        <v>25202</v>
      </c>
      <c r="V10" s="40">
        <f t="shared" ca="1" si="79"/>
        <v>27428</v>
      </c>
      <c r="W10" s="40">
        <f t="shared" ca="1" si="79"/>
        <v>29983</v>
      </c>
      <c r="X10" s="40">
        <f t="shared" ca="1" si="79"/>
        <v>28204</v>
      </c>
      <c r="Y10" s="40">
        <f t="shared" ca="1" si="79"/>
        <v>32561</v>
      </c>
      <c r="Z10" s="40">
        <f t="shared" ca="1" si="79"/>
        <v>31521</v>
      </c>
      <c r="AA10" s="40">
        <f t="shared" ca="1" si="79"/>
        <v>32189</v>
      </c>
      <c r="AB10" s="40">
        <f t="shared" ca="1" si="79"/>
        <v>35325</v>
      </c>
      <c r="AC10" s="40">
        <f t="shared" ca="1" si="79"/>
        <v>37751</v>
      </c>
      <c r="AD10" s="40">
        <f t="shared" ca="1" si="79"/>
        <v>42659</v>
      </c>
      <c r="AE10" s="40">
        <f t="shared" ca="1" si="79"/>
        <v>39734</v>
      </c>
      <c r="AF10" s="40">
        <f t="shared" ca="1" si="79"/>
        <v>38357</v>
      </c>
      <c r="AG10" s="40">
        <f t="shared" ca="1" si="79"/>
        <v>37687</v>
      </c>
      <c r="AH10" s="40">
        <f t="shared" ca="1" si="79"/>
        <v>35525</v>
      </c>
      <c r="AI10" s="40">
        <f t="shared" ca="1" si="79"/>
        <v>34001</v>
      </c>
      <c r="AJ10" s="40">
        <f t="shared" ca="1" si="79"/>
        <v>31211</v>
      </c>
      <c r="AK10" s="40">
        <f t="shared" ca="1" si="79"/>
        <v>29888</v>
      </c>
      <c r="AL10" s="40">
        <f t="shared" ca="1" si="79"/>
        <v>29988</v>
      </c>
      <c r="AM10" s="40">
        <f t="shared" ca="1" si="79"/>
        <v>21017</v>
      </c>
      <c r="AN10" s="40">
        <f t="shared" ca="1" si="79"/>
        <v>7769</v>
      </c>
      <c r="AO10" s="40">
        <f t="shared" ca="1" si="79"/>
        <v>5544</v>
      </c>
      <c r="AP10" s="40">
        <f t="shared" ca="1" si="79"/>
        <v>8903</v>
      </c>
      <c r="AQ10" s="40">
        <f t="shared" ca="1" si="79"/>
        <v>8112</v>
      </c>
      <c r="AR10" s="40">
        <f t="shared" ca="1" si="79"/>
        <v>7768</v>
      </c>
      <c r="AS10" s="40">
        <f t="shared" ca="1" si="79"/>
        <v>8133</v>
      </c>
      <c r="AT10" s="40">
        <f t="shared" ca="1" si="79"/>
        <v>11469</v>
      </c>
      <c r="AU10" s="40">
        <f t="shared" ca="1" si="79"/>
        <v>12782</v>
      </c>
      <c r="AV10" s="40">
        <f t="shared" ca="1" si="79"/>
        <v>14426</v>
      </c>
      <c r="AW10" s="40">
        <f t="shared" ca="1" si="79"/>
        <v>14138</v>
      </c>
      <c r="AX10" s="40">
        <f t="shared" ca="1" si="79"/>
        <v>17714</v>
      </c>
      <c r="AY10" s="40">
        <f t="shared" ca="1" si="79"/>
        <v>20947</v>
      </c>
      <c r="AZ10" s="40">
        <f t="shared" ca="1" si="79"/>
        <v>23797</v>
      </c>
      <c r="BA10" s="40">
        <f t="shared" ca="1" si="79"/>
        <v>26479</v>
      </c>
      <c r="BB10" s="40">
        <f t="shared" ca="1" si="79"/>
        <v>28338</v>
      </c>
      <c r="BC10" s="40">
        <f t="shared" ca="1" si="79"/>
        <v>31781</v>
      </c>
      <c r="BD10" s="40">
        <f t="shared" ca="1" si="79"/>
        <v>36330</v>
      </c>
      <c r="BE10" s="40">
        <f t="shared" ca="1" si="79"/>
        <v>40592</v>
      </c>
      <c r="BF10" s="40">
        <f t="shared" ca="1" si="79"/>
        <v>50698</v>
      </c>
      <c r="BG10" s="40">
        <f t="shared" ca="1" si="79"/>
        <v>58087</v>
      </c>
      <c r="BH10" s="40">
        <f t="shared" ca="1" si="79"/>
        <v>67946</v>
      </c>
      <c r="BI10" s="40">
        <f t="shared" ca="1" si="79"/>
        <v>77142</v>
      </c>
      <c r="BJ10" s="40">
        <f t="shared" ca="1" si="79"/>
        <v>86862</v>
      </c>
      <c r="BK10" s="40">
        <f t="shared" ca="1" si="79"/>
        <v>99513</v>
      </c>
      <c r="BL10" s="40">
        <f t="shared" ca="1" si="79"/>
        <v>123033</v>
      </c>
      <c r="BM10" s="40">
        <f t="shared" ca="1" si="79"/>
        <v>147196</v>
      </c>
      <c r="BN10" s="40">
        <f t="shared" ca="1" si="79"/>
        <v>171841</v>
      </c>
      <c r="BO10" s="40">
        <f t="shared" ca="1" si="79"/>
        <v>193563</v>
      </c>
      <c r="BP10" s="40">
        <f t="shared" ca="1" si="79"/>
        <v>225717</v>
      </c>
      <c r="BQ10" s="40">
        <f t="shared" ca="1" si="79"/>
        <v>247324</v>
      </c>
      <c r="BR10" s="40">
        <f t="shared" ca="1" si="79"/>
        <v>284803</v>
      </c>
      <c r="BS10" s="40">
        <f t="shared" ca="1" si="79"/>
        <v>330557</v>
      </c>
      <c r="BT10" s="40">
        <f t="shared" ca="1" si="79"/>
        <v>377957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424808</v>
      </c>
      <c r="BV10" s="40">
        <f t="shared" ca="1" si="80"/>
        <v>465176</v>
      </c>
      <c r="BW10" s="40">
        <f t="shared" ca="1" si="80"/>
        <v>489932</v>
      </c>
      <c r="BX10" s="40">
        <f t="shared" ca="1" si="80"/>
        <v>536688</v>
      </c>
      <c r="BY10" s="40">
        <f t="shared" ca="1" si="80"/>
        <v>578055</v>
      </c>
      <c r="BZ10" s="40">
        <f t="shared" ca="1" si="80"/>
        <v>627403</v>
      </c>
      <c r="CA10" s="40">
        <f t="shared" ca="1" si="80"/>
        <v>662034</v>
      </c>
      <c r="CB10" s="40">
        <f t="shared" ca="1" si="80"/>
        <v>728237.4</v>
      </c>
      <c r="CC10" s="40">
        <f t="shared" ca="1" si="80"/>
        <v>801061.14000000013</v>
      </c>
      <c r="CD10" s="40">
        <f t="shared" ca="1" si="80"/>
        <v>881167.25400000019</v>
      </c>
      <c r="CE10" s="40">
        <f t="shared" ca="1" si="80"/>
        <v>969283.9794000003</v>
      </c>
      <c r="CF10" s="40">
        <f t="shared" ca="1" si="80"/>
        <v>1066212.3773400004</v>
      </c>
      <c r="CG10" s="40">
        <f t="shared" ca="1" si="80"/>
        <v>1172833.6150740006</v>
      </c>
      <c r="CH10" s="40">
        <f t="shared" ca="1" si="80"/>
        <v>1290116.9765814007</v>
      </c>
      <c r="CI10" s="40">
        <f t="shared" ca="1" si="80"/>
        <v>1419128.6742395409</v>
      </c>
      <c r="CJ10" s="40">
        <f t="shared" ca="1" si="80"/>
        <v>1561041.5416634951</v>
      </c>
      <c r="CK10" s="40">
        <f t="shared" ca="1" si="80"/>
        <v>1717145.6958298448</v>
      </c>
      <c r="CL10" s="40">
        <f t="shared" ca="1" si="80"/>
        <v>1888860.2654128294</v>
      </c>
      <c r="CM10" s="40">
        <f t="shared" ca="1" si="80"/>
        <v>2077746.2919541125</v>
      </c>
      <c r="CN10" s="40">
        <f t="shared" ca="1" si="80"/>
        <v>2285520.9211495239</v>
      </c>
      <c r="CO10" s="40">
        <f t="shared" ca="1" si="80"/>
        <v>2514073.0132644763</v>
      </c>
      <c r="CP10" s="40">
        <f t="shared" ca="1" si="80"/>
        <v>2765480.314590924</v>
      </c>
      <c r="CQ10" s="40">
        <f t="shared" ca="1" si="80"/>
        <v>3042028.3460500166</v>
      </c>
      <c r="CR10" s="40">
        <f t="shared" ca="1" si="80"/>
        <v>3346231.1806550184</v>
      </c>
      <c r="CS10" s="40">
        <f t="shared" ca="1" si="80"/>
        <v>3680854.2987205205</v>
      </c>
      <c r="CT10" s="40">
        <f t="shared" ca="1" si="80"/>
        <v>4048939.7285925727</v>
      </c>
      <c r="CU10" s="40">
        <f t="shared" ca="1" si="80"/>
        <v>4453833.7014518306</v>
      </c>
      <c r="CV10" s="40">
        <f t="shared" ca="1" si="80"/>
        <v>4899217.0715970136</v>
      </c>
      <c r="CW10" s="40">
        <f t="shared" ca="1" si="80"/>
        <v>5389138.7787567154</v>
      </c>
      <c r="CX10" s="40">
        <f t="shared" ca="1" si="80"/>
        <v>5928052.6566323871</v>
      </c>
      <c r="CY10" s="40">
        <f t="shared" ca="1" si="80"/>
        <v>6520857.9222956263</v>
      </c>
      <c r="CZ10" s="40">
        <f t="shared" ca="1" si="80"/>
        <v>7172943.7145251893</v>
      </c>
      <c r="DA10" s="40">
        <f t="shared" ca="1" si="80"/>
        <v>7890238.0859777089</v>
      </c>
      <c r="DB10" s="40">
        <f t="shared" ca="1" si="80"/>
        <v>8679261.8945754804</v>
      </c>
      <c r="DC10" s="40">
        <f t="shared" ca="1" si="80"/>
        <v>9547188.0840330292</v>
      </c>
      <c r="DD10" s="40">
        <f t="shared" ca="1" si="80"/>
        <v>10501906.892436333</v>
      </c>
      <c r="DE10" s="40">
        <f t="shared" ca="1" si="80"/>
        <v>11552097.581679968</v>
      </c>
      <c r="DF10" s="40">
        <f t="shared" ca="1" si="80"/>
        <v>12707307.339847965</v>
      </c>
      <c r="DG10" s="40">
        <f t="shared" ca="1" si="80"/>
        <v>13978038.073832763</v>
      </c>
      <c r="DH10" s="40">
        <f t="shared" ca="1" si="80"/>
        <v>15375841.881216042</v>
      </c>
      <c r="DI10" s="40">
        <f t="shared" ca="1" si="80"/>
        <v>16913426.069337647</v>
      </c>
      <c r="DJ10" s="40">
        <f t="shared" ca="1" si="80"/>
        <v>18604768.676271413</v>
      </c>
      <c r="DK10" s="40">
        <f t="shared" ca="1" si="80"/>
        <v>20465245.543898556</v>
      </c>
      <c r="DL10" s="40">
        <f t="shared" ca="1" si="80"/>
        <v>22511770.098288413</v>
      </c>
      <c r="DM10" s="40">
        <f t="shared" ca="1" si="80"/>
        <v>24762947.108117256</v>
      </c>
      <c r="DN10" s="40">
        <f t="shared" ca="1" si="80"/>
        <v>27239241.818928983</v>
      </c>
      <c r="DO10" s="40">
        <f t="shared" ca="1" si="80"/>
        <v>29963166.000821885</v>
      </c>
      <c r="DP10" s="40">
        <f t="shared" ca="1" si="80"/>
        <v>32959482.600904077</v>
      </c>
      <c r="DQ10" s="40">
        <f t="shared" ca="1" si="80"/>
        <v>36255430.860994488</v>
      </c>
      <c r="DR10" s="40">
        <f t="shared" ca="1" si="80"/>
        <v>39880973.947093941</v>
      </c>
      <c r="DS10" s="40">
        <f t="shared" ca="1" si="80"/>
        <v>43869071.341803342</v>
      </c>
      <c r="DT10" s="40">
        <f t="shared" ca="1" si="80"/>
        <v>48255978.475983679</v>
      </c>
      <c r="DU10" s="40">
        <f t="shared" ca="1" si="80"/>
        <v>53081576.323582053</v>
      </c>
      <c r="DV10" s="40">
        <f t="shared" ca="1" si="80"/>
        <v>58389733.955940261</v>
      </c>
      <c r="DW10" s="40">
        <f t="shared" ca="1" si="80"/>
        <v>64228707.351534292</v>
      </c>
      <c r="DX10" s="40">
        <f t="shared" ca="1" si="80"/>
        <v>70651578.086687729</v>
      </c>
      <c r="DY10" s="40">
        <f t="shared" ca="1" si="80"/>
        <v>77716735.895356506</v>
      </c>
      <c r="DZ10" s="40">
        <f t="shared" ca="1" si="80"/>
        <v>85488409.48489216</v>
      </c>
      <c r="EA10" s="40">
        <f t="shared" ca="1" si="80"/>
        <v>94037250.433381379</v>
      </c>
      <c r="EB10" s="40">
        <f t="shared" ca="1" si="80"/>
        <v>103440975.47671953</v>
      </c>
      <c r="EC10" s="40">
        <f t="shared" ca="1" si="80"/>
        <v>113785073.02439149</v>
      </c>
      <c r="ED10" s="40">
        <f t="shared" ca="1" si="80"/>
        <v>125163580.32683064</v>
      </c>
      <c r="EE10" s="40">
        <f t="shared" ca="1" si="80"/>
        <v>137679938.35951373</v>
      </c>
      <c r="EF10" s="40">
        <f t="shared" ca="1" si="80"/>
        <v>151447932.19546512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166592725.41501164</v>
      </c>
      <c r="EH10" s="40">
        <f t="shared" ca="1" si="81"/>
        <v>183251997.95651281</v>
      </c>
      <c r="EI10" s="40">
        <f t="shared" ca="1" si="81"/>
        <v>201577197.7521641</v>
      </c>
      <c r="EJ10" s="40">
        <f t="shared" ca="1" si="81"/>
        <v>221734917.52738053</v>
      </c>
      <c r="EK10" s="40">
        <f t="shared" ca="1" si="81"/>
        <v>243908409.28011858</v>
      </c>
      <c r="EL10" s="40">
        <f t="shared" ca="1" si="81"/>
        <v>268299250.20813048</v>
      </c>
      <c r="EM10" s="40">
        <f t="shared" ca="1" si="81"/>
        <v>295129175.22894353</v>
      </c>
      <c r="EN10" s="40">
        <f t="shared" ca="1" si="81"/>
        <v>324642092.75183791</v>
      </c>
      <c r="EO10" s="40">
        <f t="shared" ca="1" si="81"/>
        <v>357106302.02702171</v>
      </c>
      <c r="EP10" s="40">
        <f t="shared" ca="1" si="81"/>
        <v>392816932.22972393</v>
      </c>
      <c r="EQ10" s="40">
        <f t="shared" ca="1" si="81"/>
        <v>432098625.45269638</v>
      </c>
      <c r="ER10" s="40">
        <f t="shared" ca="1" si="81"/>
        <v>475308487.99796605</v>
      </c>
      <c r="ES10" s="40">
        <f t="shared" ca="1" si="81"/>
        <v>522839336.79776269</v>
      </c>
      <c r="ET10" s="40">
        <f t="shared" ca="1" si="81"/>
        <v>575123270.47753906</v>
      </c>
      <c r="EU10" s="40">
        <f t="shared" ca="1" si="81"/>
        <v>632635597.52529299</v>
      </c>
      <c r="EV10" s="40">
        <f t="shared" ca="1" si="81"/>
        <v>695899157.27782238</v>
      </c>
      <c r="EW10" s="40">
        <f t="shared" ca="1" si="81"/>
        <v>765489073.00560462</v>
      </c>
      <c r="EX10" s="40">
        <f t="shared" ca="1" si="81"/>
        <v>842037980.3061651</v>
      </c>
      <c r="EY10" s="40">
        <f t="shared" ca="1" si="81"/>
        <v>926241778.33678174</v>
      </c>
      <c r="EZ10" s="40">
        <f t="shared" ca="1" si="81"/>
        <v>1018865956.17046</v>
      </c>
      <c r="FA10" s="40">
        <f t="shared" ca="1" si="81"/>
        <v>1120752551.7875061</v>
      </c>
      <c r="FB10" s="40">
        <f t="shared" ca="1" si="81"/>
        <v>1232827806.9662569</v>
      </c>
      <c r="FC10" s="40">
        <f t="shared" ca="1" si="81"/>
        <v>1356110587.6628826</v>
      </c>
      <c r="FD10" s="40">
        <f t="shared" ca="1" si="81"/>
        <v>1491721646.4291708</v>
      </c>
      <c r="FE10" s="40">
        <f t="shared" ca="1" si="81"/>
        <v>1640893811.072088</v>
      </c>
      <c r="FF10" s="40">
        <f t="shared" ca="1" si="81"/>
        <v>1804983192.179297</v>
      </c>
      <c r="FG10" s="40">
        <f t="shared" ca="1" si="81"/>
        <v>1985481511.3972268</v>
      </c>
      <c r="FH10" s="40">
        <f t="shared" ca="1" si="81"/>
        <v>2184029662.5369496</v>
      </c>
      <c r="FI10" s="40">
        <f t="shared" ca="1" si="81"/>
        <v>2402432628.7906446</v>
      </c>
      <c r="FJ10" s="40">
        <f t="shared" ca="1" si="81"/>
        <v>2642675891.6697092</v>
      </c>
      <c r="FK10" s="40">
        <f t="shared" ca="1" si="81"/>
        <v>2765243340.4000001</v>
      </c>
      <c r="FL10" s="40">
        <f t="shared" ca="1" si="81"/>
        <v>2765243340.4000001</v>
      </c>
      <c r="FM10" s="40">
        <f t="shared" ca="1" si="81"/>
        <v>2765243340.4000001</v>
      </c>
      <c r="FN10" s="40">
        <f t="shared" ca="1" si="81"/>
        <v>2765243340.4000001</v>
      </c>
      <c r="FO10" s="40">
        <f t="shared" ca="1" si="81"/>
        <v>2765243340.4000001</v>
      </c>
      <c r="FP10" s="40">
        <f t="shared" ca="1" si="81"/>
        <v>2765243340.4000001</v>
      </c>
      <c r="FQ10" s="40">
        <f t="shared" ca="1" si="81"/>
        <v>2765243340.4000001</v>
      </c>
      <c r="FR10" s="40">
        <f t="shared" ca="1" si="81"/>
        <v>2765243340.4000001</v>
      </c>
      <c r="FS10" s="40">
        <f t="shared" ca="1" si="81"/>
        <v>2765243340.4000001</v>
      </c>
      <c r="FT10" s="40">
        <f t="shared" ca="1" si="81"/>
        <v>2765243340.4000001</v>
      </c>
      <c r="FU10" s="40">
        <f t="shared" ca="1" si="81"/>
        <v>2765243340.4000001</v>
      </c>
      <c r="FV10" s="40">
        <f t="shared" ca="1" si="81"/>
        <v>2765243340.4000001</v>
      </c>
      <c r="FW10" s="40">
        <f t="shared" ca="1" si="81"/>
        <v>2765243340.4000001</v>
      </c>
      <c r="FX10" s="40">
        <f t="shared" ca="1" si="81"/>
        <v>2765243340.4000001</v>
      </c>
      <c r="FY10" s="40">
        <f t="shared" ca="1" si="81"/>
        <v>2765243340.4000001</v>
      </c>
      <c r="FZ10" s="40">
        <f t="shared" ca="1" si="81"/>
        <v>2765243340.4000001</v>
      </c>
      <c r="GA10" s="40">
        <f t="shared" ca="1" si="81"/>
        <v>2765243340.4000001</v>
      </c>
      <c r="GB10" s="40">
        <f t="shared" ca="1" si="81"/>
        <v>2765243340.4000001</v>
      </c>
      <c r="GC10" s="40">
        <f t="shared" ca="1" si="81"/>
        <v>2765243340.4000001</v>
      </c>
      <c r="GD10" s="40">
        <f t="shared" ca="1" si="81"/>
        <v>2765243340.4000001</v>
      </c>
      <c r="GE10" s="40">
        <f t="shared" ca="1" si="81"/>
        <v>2765243340.4000001</v>
      </c>
      <c r="GF10" s="40">
        <f t="shared" ca="1" si="81"/>
        <v>2765243340.4000001</v>
      </c>
      <c r="GG10" s="40">
        <f t="shared" ca="1" si="81"/>
        <v>2765243340.4000001</v>
      </c>
      <c r="GH10" s="40">
        <f t="shared" ca="1" si="81"/>
        <v>2765243340.4000001</v>
      </c>
      <c r="GI10" s="40">
        <f t="shared" ca="1" si="81"/>
        <v>2765243340.4000001</v>
      </c>
      <c r="GJ10" s="40">
        <f t="shared" ca="1" si="81"/>
        <v>2765243340.4000001</v>
      </c>
      <c r="GK10" s="40">
        <f t="shared" ca="1" si="81"/>
        <v>2765243340.4000001</v>
      </c>
      <c r="GL10" s="40">
        <f t="shared" ca="1" si="81"/>
        <v>2765243340.4000001</v>
      </c>
      <c r="GM10" s="40">
        <f t="shared" ca="1" si="81"/>
        <v>2765243340.4000001</v>
      </c>
      <c r="GN10" s="40">
        <f t="shared" ca="1" si="81"/>
        <v>2765243340.4000001</v>
      </c>
      <c r="GO10" s="40">
        <f t="shared" ca="1" si="81"/>
        <v>2765243340.4000001</v>
      </c>
      <c r="GP10" s="40">
        <f t="shared" ca="1" si="81"/>
        <v>2765243340.4000001</v>
      </c>
      <c r="GQ10" s="40">
        <f t="shared" ca="1" si="81"/>
        <v>2765243340.4000001</v>
      </c>
      <c r="GR10" s="40">
        <f t="shared" ca="1" si="81"/>
        <v>2765243340.4000001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2765243340.4000001</v>
      </c>
      <c r="GT10" s="40">
        <f t="shared" ca="1" si="82"/>
        <v>2765243340.4000001</v>
      </c>
      <c r="GU10" s="40">
        <f t="shared" ca="1" si="82"/>
        <v>2765243340.4000001</v>
      </c>
      <c r="GV10" s="40">
        <f t="shared" ca="1" si="82"/>
        <v>2765243340.4000001</v>
      </c>
      <c r="GW10" s="40">
        <f t="shared" ca="1" si="82"/>
        <v>2765243340.4000001</v>
      </c>
      <c r="GX10" s="40">
        <f t="shared" ca="1" si="82"/>
        <v>2765243340.4000001</v>
      </c>
      <c r="GY10" s="40">
        <f t="shared" ca="1" si="82"/>
        <v>2765243340.4000001</v>
      </c>
      <c r="GZ10" s="40">
        <f t="shared" ca="1" si="82"/>
        <v>2765243340.4000001</v>
      </c>
      <c r="HA10" s="40">
        <f t="shared" ca="1" si="82"/>
        <v>2765243340.4000001</v>
      </c>
      <c r="HB10" s="40">
        <f t="shared" ca="1" si="82"/>
        <v>2765243340.4000001</v>
      </c>
      <c r="HC10" s="40">
        <f t="shared" ca="1" si="82"/>
        <v>2765243340.4000001</v>
      </c>
      <c r="HD10" s="40">
        <f t="shared" ca="1" si="82"/>
        <v>2765243340.4000001</v>
      </c>
      <c r="HE10" s="40">
        <f t="shared" ca="1" si="82"/>
        <v>2765243340.4000001</v>
      </c>
      <c r="HF10" s="40">
        <f t="shared" ca="1" si="82"/>
        <v>2765243340.4000001</v>
      </c>
      <c r="HG10" s="40">
        <f t="shared" ca="1" si="82"/>
        <v>2765243340.4000001</v>
      </c>
      <c r="HH10" s="40">
        <f t="shared" ca="1" si="82"/>
        <v>2765243340.4000001</v>
      </c>
      <c r="HI10" s="40">
        <f t="shared" ca="1" si="82"/>
        <v>2765243340.4000001</v>
      </c>
      <c r="HJ10" s="40">
        <f t="shared" ca="1" si="82"/>
        <v>2765243340.4000001</v>
      </c>
      <c r="HK10" s="40">
        <f t="shared" ca="1" si="82"/>
        <v>2765243340.4000001</v>
      </c>
      <c r="HL10" s="40">
        <f t="shared" ca="1" si="82"/>
        <v>2765243340.4000001</v>
      </c>
      <c r="HM10" s="40">
        <f t="shared" ca="1" si="82"/>
        <v>2765243340.4000001</v>
      </c>
      <c r="HN10" s="40">
        <f t="shared" ca="1" si="82"/>
        <v>2765243340.4000001</v>
      </c>
      <c r="HO10" s="40">
        <f t="shared" ca="1" si="82"/>
        <v>2765243340.4000001</v>
      </c>
      <c r="HP10" s="40">
        <f t="shared" ca="1" si="82"/>
        <v>2765243340.4000001</v>
      </c>
      <c r="HQ10" s="40">
        <f t="shared" ca="1" si="82"/>
        <v>2765243340.4000001</v>
      </c>
      <c r="HR10" s="40">
        <f t="shared" ca="1" si="82"/>
        <v>2765243340.4000001</v>
      </c>
      <c r="HS10" s="40">
        <f t="shared" ca="1" si="82"/>
        <v>2765243340.4000001</v>
      </c>
      <c r="HT10" s="40">
        <f t="shared" ca="1" si="82"/>
        <v>2765243340.4000001</v>
      </c>
      <c r="HU10" s="40">
        <f t="shared" ca="1" si="82"/>
        <v>2765243340.4000001</v>
      </c>
      <c r="HV10" s="40">
        <f t="shared" ca="1" si="82"/>
        <v>2765243340.4000001</v>
      </c>
      <c r="HW10" s="40">
        <f t="shared" ca="1" si="82"/>
        <v>2765243340.4000001</v>
      </c>
      <c r="HX10" s="40">
        <f t="shared" ca="1" si="82"/>
        <v>2765243340.4000001</v>
      </c>
      <c r="HY10" s="40">
        <f t="shared" ca="1" si="82"/>
        <v>2765243340.4000001</v>
      </c>
      <c r="HZ10" s="40">
        <f t="shared" ca="1" si="82"/>
        <v>2765243340.4000001</v>
      </c>
      <c r="IA10" s="40">
        <f t="shared" ca="1" si="82"/>
        <v>2765243340.4000001</v>
      </c>
      <c r="IB10" s="40">
        <f t="shared" ca="1" si="82"/>
        <v>2765243340.4000001</v>
      </c>
      <c r="IC10" s="40">
        <f t="shared" ca="1" si="82"/>
        <v>2765243340.4000001</v>
      </c>
      <c r="ID10" s="40">
        <f t="shared" ca="1" si="82"/>
        <v>2765243340.4000001</v>
      </c>
      <c r="IE10" s="40">
        <f t="shared" ca="1" si="82"/>
        <v>2765243340.4000001</v>
      </c>
      <c r="IF10" s="40">
        <f t="shared" ca="1" si="82"/>
        <v>2765243340.4000001</v>
      </c>
      <c r="IG10" s="40">
        <f t="shared" ca="1" si="82"/>
        <v>2765243340.4000001</v>
      </c>
      <c r="IH10" s="40">
        <f t="shared" ca="1" si="82"/>
        <v>2765243340.4000001</v>
      </c>
      <c r="II10" s="40">
        <f t="shared" ca="1" si="82"/>
        <v>2765243340.4000001</v>
      </c>
      <c r="IJ10" s="40">
        <f t="shared" ca="1" si="82"/>
        <v>2765243340.4000001</v>
      </c>
      <c r="IK10" s="40">
        <f t="shared" ca="1" si="82"/>
        <v>2765243340.4000001</v>
      </c>
      <c r="IL10" s="40">
        <f t="shared" ca="1" si="82"/>
        <v>2765243340.4000001</v>
      </c>
      <c r="IM10" s="40">
        <f t="shared" ca="1" si="82"/>
        <v>2765243340.4000001</v>
      </c>
      <c r="IN10" s="40">
        <f t="shared" ca="1" si="82"/>
        <v>2765243340.4000001</v>
      </c>
    </row>
    <row r="11" spans="2:248" x14ac:dyDescent="0.3">
      <c r="B11" s="19" t="s">
        <v>526</v>
      </c>
      <c r="C11" s="53">
        <f ca="1">HLOOKUP($C$5-1,G4:IN16,13,FALSE)</f>
        <v>8.0978562783374855E-2</v>
      </c>
      <c r="E11" s="19">
        <v>0.25</v>
      </c>
      <c r="F11" s="19" t="s">
        <v>494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555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565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654.5</v>
      </c>
      <c r="J11" s="40">
        <f t="shared" ca="1" si="85"/>
        <v>1224</v>
      </c>
      <c r="K11" s="40">
        <f t="shared" ca="1" si="85"/>
        <v>1940.25</v>
      </c>
      <c r="L11" s="40">
        <f t="shared" ca="1" si="85"/>
        <v>2751</v>
      </c>
      <c r="M11" s="40">
        <f t="shared" ca="1" si="85"/>
        <v>5371.5</v>
      </c>
      <c r="N11" s="40">
        <f t="shared" ca="1" si="85"/>
        <v>5970.7142857142853</v>
      </c>
      <c r="O11" s="40">
        <f t="shared" ca="1" si="85"/>
        <v>8010.625</v>
      </c>
      <c r="P11" s="40">
        <f t="shared" ca="1" si="85"/>
        <v>9669.3333333333339</v>
      </c>
      <c r="Q11" s="40">
        <f t="shared" ca="1" si="85"/>
        <v>11740.5</v>
      </c>
      <c r="R11" s="40">
        <f t="shared" ca="1" si="85"/>
        <v>16391.545454545456</v>
      </c>
      <c r="S11" s="40">
        <f t="shared" ca="1" si="85"/>
        <v>18721</v>
      </c>
      <c r="T11" s="40">
        <f t="shared" ca="1" si="85"/>
        <v>22206</v>
      </c>
      <c r="U11" s="40">
        <f t="shared" ca="1" si="85"/>
        <v>25202</v>
      </c>
      <c r="V11" s="40">
        <f t="shared" ca="1" si="85"/>
        <v>27428</v>
      </c>
      <c r="W11" s="40">
        <f t="shared" ca="1" si="85"/>
        <v>29983</v>
      </c>
      <c r="X11" s="40">
        <f t="shared" ca="1" si="85"/>
        <v>28204</v>
      </c>
      <c r="Y11" s="40">
        <f t="shared" ca="1" si="85"/>
        <v>32561</v>
      </c>
      <c r="Z11" s="40">
        <f t="shared" ca="1" si="85"/>
        <v>31521</v>
      </c>
      <c r="AA11" s="40">
        <f t="shared" ca="1" si="85"/>
        <v>32189</v>
      </c>
      <c r="AB11" s="40">
        <f t="shared" ca="1" si="85"/>
        <v>35325</v>
      </c>
      <c r="AC11" s="40">
        <f t="shared" ca="1" si="85"/>
        <v>37751</v>
      </c>
      <c r="AD11" s="40">
        <f t="shared" ca="1" si="85"/>
        <v>42659</v>
      </c>
      <c r="AE11" s="40">
        <f t="shared" ca="1" si="85"/>
        <v>39734</v>
      </c>
      <c r="AF11" s="40">
        <f t="shared" ca="1" si="85"/>
        <v>38357</v>
      </c>
      <c r="AG11" s="40">
        <f t="shared" ca="1" si="85"/>
        <v>37687</v>
      </c>
      <c r="AH11" s="40">
        <f t="shared" ca="1" si="85"/>
        <v>35525</v>
      </c>
      <c r="AI11" s="40">
        <f t="shared" ca="1" si="85"/>
        <v>34001</v>
      </c>
      <c r="AJ11" s="40">
        <f t="shared" ca="1" si="85"/>
        <v>31211</v>
      </c>
      <c r="AK11" s="40">
        <f t="shared" ca="1" si="85"/>
        <v>29888</v>
      </c>
      <c r="AL11" s="40">
        <f t="shared" ca="1" si="85"/>
        <v>29988</v>
      </c>
      <c r="AM11" s="40">
        <f t="shared" ca="1" si="85"/>
        <v>21017</v>
      </c>
      <c r="AN11" s="40">
        <f t="shared" ca="1" si="85"/>
        <v>7769</v>
      </c>
      <c r="AO11" s="40">
        <f t="shared" ca="1" si="85"/>
        <v>5544</v>
      </c>
      <c r="AP11" s="40">
        <f t="shared" ca="1" si="85"/>
        <v>8903</v>
      </c>
      <c r="AQ11" s="40">
        <f t="shared" ca="1" si="85"/>
        <v>8112</v>
      </c>
      <c r="AR11" s="40">
        <f t="shared" ca="1" si="85"/>
        <v>7768</v>
      </c>
      <c r="AS11" s="40">
        <f t="shared" ca="1" si="85"/>
        <v>8133</v>
      </c>
      <c r="AT11" s="40">
        <f t="shared" ca="1" si="85"/>
        <v>11469</v>
      </c>
      <c r="AU11" s="40">
        <f t="shared" ca="1" si="85"/>
        <v>12782</v>
      </c>
      <c r="AV11" s="40">
        <f t="shared" ca="1" si="85"/>
        <v>14426</v>
      </c>
      <c r="AW11" s="40">
        <f t="shared" ca="1" si="85"/>
        <v>14138</v>
      </c>
      <c r="AX11" s="40">
        <f t="shared" ca="1" si="85"/>
        <v>17714</v>
      </c>
      <c r="AY11" s="40">
        <f t="shared" ca="1" si="85"/>
        <v>20947</v>
      </c>
      <c r="AZ11" s="40">
        <f t="shared" ca="1" si="85"/>
        <v>23797</v>
      </c>
      <c r="BA11" s="40">
        <f t="shared" ca="1" si="85"/>
        <v>26479</v>
      </c>
      <c r="BB11" s="40">
        <f t="shared" ca="1" si="85"/>
        <v>28338</v>
      </c>
      <c r="BC11" s="40">
        <f t="shared" ca="1" si="85"/>
        <v>31781</v>
      </c>
      <c r="BD11" s="40">
        <f t="shared" ca="1" si="85"/>
        <v>36330</v>
      </c>
      <c r="BE11" s="40">
        <f t="shared" ca="1" si="85"/>
        <v>40592</v>
      </c>
      <c r="BF11" s="40">
        <f t="shared" ca="1" si="85"/>
        <v>50698</v>
      </c>
      <c r="BG11" s="40">
        <f t="shared" ca="1" si="85"/>
        <v>58087</v>
      </c>
      <c r="BH11" s="40">
        <f t="shared" ca="1" si="85"/>
        <v>67946</v>
      </c>
      <c r="BI11" s="40">
        <f t="shared" ca="1" si="85"/>
        <v>77142</v>
      </c>
      <c r="BJ11" s="40">
        <f t="shared" ca="1" si="85"/>
        <v>86862</v>
      </c>
      <c r="BK11" s="40">
        <f t="shared" ca="1" si="85"/>
        <v>99513</v>
      </c>
      <c r="BL11" s="40">
        <f t="shared" ca="1" si="85"/>
        <v>123033</v>
      </c>
      <c r="BM11" s="40">
        <f t="shared" ca="1" si="85"/>
        <v>147196</v>
      </c>
      <c r="BN11" s="40">
        <f t="shared" ca="1" si="85"/>
        <v>171841</v>
      </c>
      <c r="BO11" s="40">
        <f t="shared" ca="1" si="85"/>
        <v>193563</v>
      </c>
      <c r="BP11" s="40">
        <f t="shared" ca="1" si="85"/>
        <v>225717</v>
      </c>
      <c r="BQ11" s="40">
        <f t="shared" ca="1" si="85"/>
        <v>247324</v>
      </c>
      <c r="BR11" s="40">
        <f t="shared" ca="1" si="85"/>
        <v>284803</v>
      </c>
      <c r="BS11" s="40">
        <f t="shared" ca="1" si="85"/>
        <v>330557</v>
      </c>
      <c r="BT11" s="40">
        <f t="shared" ca="1" si="85"/>
        <v>377957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424808</v>
      </c>
      <c r="BV11" s="40">
        <f t="shared" ca="1" si="86"/>
        <v>465176</v>
      </c>
      <c r="BW11" s="40">
        <f t="shared" ca="1" si="86"/>
        <v>489932</v>
      </c>
      <c r="BX11" s="40">
        <f t="shared" ca="1" si="86"/>
        <v>536688</v>
      </c>
      <c r="BY11" s="40">
        <f t="shared" ca="1" si="86"/>
        <v>578055</v>
      </c>
      <c r="BZ11" s="40">
        <f t="shared" ca="1" si="86"/>
        <v>627403</v>
      </c>
      <c r="CA11" s="40">
        <f t="shared" ca="1" si="86"/>
        <v>662034</v>
      </c>
      <c r="CB11" s="40">
        <f t="shared" ca="1" si="86"/>
        <v>827542.5</v>
      </c>
      <c r="CC11" s="40">
        <f t="shared" ca="1" si="86"/>
        <v>1034428.125</v>
      </c>
      <c r="CD11" s="40">
        <f t="shared" ca="1" si="86"/>
        <v>1293035.15625</v>
      </c>
      <c r="CE11" s="40">
        <f t="shared" ca="1" si="86"/>
        <v>1616293.9453125</v>
      </c>
      <c r="CF11" s="40">
        <f t="shared" ca="1" si="86"/>
        <v>2020367.431640625</v>
      </c>
      <c r="CG11" s="40">
        <f t="shared" ca="1" si="86"/>
        <v>2525459.2895507813</v>
      </c>
      <c r="CH11" s="40">
        <f t="shared" ca="1" si="86"/>
        <v>3156824.1119384766</v>
      </c>
      <c r="CI11" s="40">
        <f t="shared" ca="1" si="86"/>
        <v>3946030.1399230957</v>
      </c>
      <c r="CJ11" s="40">
        <f t="shared" ca="1" si="86"/>
        <v>4932537.6749038696</v>
      </c>
      <c r="CK11" s="40">
        <f t="shared" ca="1" si="86"/>
        <v>6165672.093629837</v>
      </c>
      <c r="CL11" s="40">
        <f t="shared" ca="1" si="86"/>
        <v>7707090.1170372963</v>
      </c>
      <c r="CM11" s="40">
        <f t="shared" ca="1" si="86"/>
        <v>9633862.6462966204</v>
      </c>
      <c r="CN11" s="40">
        <f t="shared" ca="1" si="86"/>
        <v>12042328.307870775</v>
      </c>
      <c r="CO11" s="40">
        <f t="shared" ca="1" si="86"/>
        <v>15052910.384838469</v>
      </c>
      <c r="CP11" s="40">
        <f t="shared" ca="1" si="86"/>
        <v>18816137.981048085</v>
      </c>
      <c r="CQ11" s="40">
        <f t="shared" ca="1" si="86"/>
        <v>23520172.476310104</v>
      </c>
      <c r="CR11" s="40">
        <f t="shared" ca="1" si="86"/>
        <v>29400215.59538763</v>
      </c>
      <c r="CS11" s="40">
        <f t="shared" ca="1" si="86"/>
        <v>36750269.49423454</v>
      </c>
      <c r="CT11" s="40">
        <f t="shared" ca="1" si="86"/>
        <v>45937836.867793173</v>
      </c>
      <c r="CU11" s="40">
        <f t="shared" ca="1" si="86"/>
        <v>57422296.084741466</v>
      </c>
      <c r="CV11" s="40">
        <f t="shared" ca="1" si="86"/>
        <v>71777870.105926827</v>
      </c>
      <c r="CW11" s="40">
        <f t="shared" ca="1" si="86"/>
        <v>89722337.63240853</v>
      </c>
      <c r="CX11" s="40">
        <f t="shared" ca="1" si="86"/>
        <v>112152922.04051065</v>
      </c>
      <c r="CY11" s="40">
        <f t="shared" ca="1" si="86"/>
        <v>140191152.55063832</v>
      </c>
      <c r="CZ11" s="40">
        <f t="shared" ca="1" si="86"/>
        <v>175238940.6882979</v>
      </c>
      <c r="DA11" s="40">
        <f t="shared" ca="1" si="86"/>
        <v>219048675.86037236</v>
      </c>
      <c r="DB11" s="40">
        <f t="shared" ca="1" si="86"/>
        <v>273810844.82546544</v>
      </c>
      <c r="DC11" s="40">
        <f t="shared" ca="1" si="86"/>
        <v>342263556.0318318</v>
      </c>
      <c r="DD11" s="40">
        <f t="shared" ca="1" si="86"/>
        <v>427829445.03978974</v>
      </c>
      <c r="DE11" s="40">
        <f t="shared" ca="1" si="86"/>
        <v>534786806.29973716</v>
      </c>
      <c r="DF11" s="40">
        <f t="shared" ca="1" si="86"/>
        <v>668483507.87467146</v>
      </c>
      <c r="DG11" s="40">
        <f t="shared" ca="1" si="86"/>
        <v>835604384.84333932</v>
      </c>
      <c r="DH11" s="40">
        <f t="shared" ca="1" si="86"/>
        <v>1044505481.0541742</v>
      </c>
      <c r="DI11" s="40">
        <f t="shared" ca="1" si="86"/>
        <v>1305631851.3177178</v>
      </c>
      <c r="DJ11" s="40">
        <f t="shared" ca="1" si="86"/>
        <v>1632039814.1471472</v>
      </c>
      <c r="DK11" s="40">
        <f t="shared" ca="1" si="86"/>
        <v>2040049767.683934</v>
      </c>
      <c r="DL11" s="40">
        <f t="shared" ca="1" si="86"/>
        <v>2550062209.6049175</v>
      </c>
      <c r="DM11" s="40">
        <f t="shared" ca="1" si="86"/>
        <v>2765243340.4000001</v>
      </c>
      <c r="DN11" s="40">
        <f t="shared" ca="1" si="86"/>
        <v>2765243340.4000001</v>
      </c>
      <c r="DO11" s="40">
        <f t="shared" ca="1" si="86"/>
        <v>2765243340.4000001</v>
      </c>
      <c r="DP11" s="40">
        <f t="shared" ca="1" si="86"/>
        <v>2765243340.4000001</v>
      </c>
      <c r="DQ11" s="40">
        <f t="shared" ca="1" si="86"/>
        <v>2765243340.4000001</v>
      </c>
      <c r="DR11" s="40">
        <f t="shared" ca="1" si="86"/>
        <v>2765243340.4000001</v>
      </c>
      <c r="DS11" s="40">
        <f t="shared" ca="1" si="86"/>
        <v>2765243340.4000001</v>
      </c>
      <c r="DT11" s="40">
        <f t="shared" ca="1" si="86"/>
        <v>2765243340.4000001</v>
      </c>
      <c r="DU11" s="40">
        <f t="shared" ca="1" si="86"/>
        <v>2765243340.4000001</v>
      </c>
      <c r="DV11" s="40">
        <f t="shared" ca="1" si="86"/>
        <v>2765243340.4000001</v>
      </c>
      <c r="DW11" s="40">
        <f t="shared" ca="1" si="86"/>
        <v>2765243340.4000001</v>
      </c>
      <c r="DX11" s="40">
        <f t="shared" ca="1" si="86"/>
        <v>2765243340.4000001</v>
      </c>
      <c r="DY11" s="40">
        <f t="shared" ca="1" si="86"/>
        <v>2765243340.4000001</v>
      </c>
      <c r="DZ11" s="40">
        <f t="shared" ca="1" si="86"/>
        <v>2765243340.4000001</v>
      </c>
      <c r="EA11" s="40">
        <f t="shared" ca="1" si="86"/>
        <v>2765243340.4000001</v>
      </c>
      <c r="EB11" s="40">
        <f t="shared" ca="1" si="86"/>
        <v>2765243340.4000001</v>
      </c>
      <c r="EC11" s="40">
        <f t="shared" ca="1" si="86"/>
        <v>2765243340.4000001</v>
      </c>
      <c r="ED11" s="40">
        <f t="shared" ca="1" si="86"/>
        <v>2765243340.4000001</v>
      </c>
      <c r="EE11" s="40">
        <f t="shared" ca="1" si="86"/>
        <v>2765243340.4000001</v>
      </c>
      <c r="EF11" s="40">
        <f t="shared" ca="1" si="86"/>
        <v>2765243340.4000001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2765243340.4000001</v>
      </c>
      <c r="EH11" s="40">
        <f t="shared" ca="1" si="87"/>
        <v>2765243340.4000001</v>
      </c>
      <c r="EI11" s="40">
        <f t="shared" ca="1" si="87"/>
        <v>2765243340.4000001</v>
      </c>
      <c r="EJ11" s="40">
        <f t="shared" ca="1" si="87"/>
        <v>2765243340.4000001</v>
      </c>
      <c r="EK11" s="40">
        <f t="shared" ca="1" si="87"/>
        <v>2765243340.4000001</v>
      </c>
      <c r="EL11" s="40">
        <f t="shared" ca="1" si="87"/>
        <v>2765243340.4000001</v>
      </c>
      <c r="EM11" s="40">
        <f t="shared" ca="1" si="87"/>
        <v>2765243340.4000001</v>
      </c>
      <c r="EN11" s="40">
        <f t="shared" ca="1" si="87"/>
        <v>2765243340.4000001</v>
      </c>
      <c r="EO11" s="40">
        <f t="shared" ca="1" si="87"/>
        <v>2765243340.4000001</v>
      </c>
      <c r="EP11" s="40">
        <f t="shared" ca="1" si="87"/>
        <v>2765243340.4000001</v>
      </c>
      <c r="EQ11" s="40">
        <f t="shared" ca="1" si="87"/>
        <v>2765243340.4000001</v>
      </c>
      <c r="ER11" s="40">
        <f t="shared" ca="1" si="87"/>
        <v>2765243340.4000001</v>
      </c>
      <c r="ES11" s="40">
        <f t="shared" ca="1" si="87"/>
        <v>2765243340.4000001</v>
      </c>
      <c r="ET11" s="40">
        <f t="shared" ca="1" si="87"/>
        <v>2765243340.4000001</v>
      </c>
      <c r="EU11" s="40">
        <f t="shared" ca="1" si="87"/>
        <v>2765243340.4000001</v>
      </c>
      <c r="EV11" s="40">
        <f t="shared" ca="1" si="87"/>
        <v>2765243340.4000001</v>
      </c>
      <c r="EW11" s="40">
        <f t="shared" ca="1" si="87"/>
        <v>2765243340.4000001</v>
      </c>
      <c r="EX11" s="40">
        <f t="shared" ca="1" si="87"/>
        <v>2765243340.4000001</v>
      </c>
      <c r="EY11" s="40">
        <f t="shared" ca="1" si="87"/>
        <v>2765243340.4000001</v>
      </c>
      <c r="EZ11" s="40">
        <f t="shared" ca="1" si="87"/>
        <v>2765243340.4000001</v>
      </c>
      <c r="FA11" s="40">
        <f t="shared" ca="1" si="87"/>
        <v>2765243340.4000001</v>
      </c>
      <c r="FB11" s="40">
        <f t="shared" ca="1" si="87"/>
        <v>2765243340.4000001</v>
      </c>
      <c r="FC11" s="40">
        <f t="shared" ca="1" si="87"/>
        <v>2765243340.4000001</v>
      </c>
      <c r="FD11" s="40">
        <f t="shared" ca="1" si="87"/>
        <v>2765243340.4000001</v>
      </c>
      <c r="FE11" s="40">
        <f t="shared" ca="1" si="87"/>
        <v>2765243340.4000001</v>
      </c>
      <c r="FF11" s="40">
        <f t="shared" ca="1" si="87"/>
        <v>2765243340.4000001</v>
      </c>
      <c r="FG11" s="40">
        <f t="shared" ca="1" si="87"/>
        <v>2765243340.4000001</v>
      </c>
      <c r="FH11" s="40">
        <f t="shared" ca="1" si="87"/>
        <v>2765243340.4000001</v>
      </c>
      <c r="FI11" s="40">
        <f t="shared" ca="1" si="87"/>
        <v>2765243340.4000001</v>
      </c>
      <c r="FJ11" s="40">
        <f t="shared" ca="1" si="87"/>
        <v>2765243340.4000001</v>
      </c>
      <c r="FK11" s="40">
        <f t="shared" ca="1" si="87"/>
        <v>2765243340.4000001</v>
      </c>
      <c r="FL11" s="40">
        <f t="shared" ca="1" si="87"/>
        <v>2765243340.4000001</v>
      </c>
      <c r="FM11" s="40">
        <f t="shared" ca="1" si="87"/>
        <v>2765243340.4000001</v>
      </c>
      <c r="FN11" s="40">
        <f t="shared" ca="1" si="87"/>
        <v>2765243340.4000001</v>
      </c>
      <c r="FO11" s="40">
        <f t="shared" ca="1" si="87"/>
        <v>2765243340.4000001</v>
      </c>
      <c r="FP11" s="40">
        <f t="shared" ca="1" si="87"/>
        <v>2765243340.4000001</v>
      </c>
      <c r="FQ11" s="40">
        <f t="shared" ca="1" si="87"/>
        <v>2765243340.4000001</v>
      </c>
      <c r="FR11" s="40">
        <f t="shared" ca="1" si="87"/>
        <v>2765243340.4000001</v>
      </c>
      <c r="FS11" s="40">
        <f t="shared" ca="1" si="87"/>
        <v>2765243340.4000001</v>
      </c>
      <c r="FT11" s="40">
        <f t="shared" ca="1" si="87"/>
        <v>2765243340.4000001</v>
      </c>
      <c r="FU11" s="40">
        <f t="shared" ca="1" si="87"/>
        <v>2765243340.4000001</v>
      </c>
      <c r="FV11" s="40">
        <f t="shared" ca="1" si="87"/>
        <v>2765243340.4000001</v>
      </c>
      <c r="FW11" s="40">
        <f t="shared" ca="1" si="87"/>
        <v>2765243340.4000001</v>
      </c>
      <c r="FX11" s="40">
        <f t="shared" ca="1" si="87"/>
        <v>2765243340.4000001</v>
      </c>
      <c r="FY11" s="40">
        <f t="shared" ca="1" si="87"/>
        <v>2765243340.4000001</v>
      </c>
      <c r="FZ11" s="40">
        <f t="shared" ca="1" si="87"/>
        <v>2765243340.4000001</v>
      </c>
      <c r="GA11" s="40">
        <f t="shared" ca="1" si="87"/>
        <v>2765243340.4000001</v>
      </c>
      <c r="GB11" s="40">
        <f t="shared" ca="1" si="87"/>
        <v>2765243340.4000001</v>
      </c>
      <c r="GC11" s="40">
        <f t="shared" ca="1" si="87"/>
        <v>2765243340.4000001</v>
      </c>
      <c r="GD11" s="40">
        <f t="shared" ca="1" si="87"/>
        <v>2765243340.4000001</v>
      </c>
      <c r="GE11" s="40">
        <f t="shared" ca="1" si="87"/>
        <v>2765243340.4000001</v>
      </c>
      <c r="GF11" s="40">
        <f t="shared" ca="1" si="87"/>
        <v>2765243340.4000001</v>
      </c>
      <c r="GG11" s="40">
        <f t="shared" ca="1" si="87"/>
        <v>2765243340.4000001</v>
      </c>
      <c r="GH11" s="40">
        <f t="shared" ca="1" si="87"/>
        <v>2765243340.4000001</v>
      </c>
      <c r="GI11" s="40">
        <f t="shared" ca="1" si="87"/>
        <v>2765243340.4000001</v>
      </c>
      <c r="GJ11" s="40">
        <f t="shared" ca="1" si="87"/>
        <v>2765243340.4000001</v>
      </c>
      <c r="GK11" s="40">
        <f t="shared" ca="1" si="87"/>
        <v>2765243340.4000001</v>
      </c>
      <c r="GL11" s="40">
        <f t="shared" ca="1" si="87"/>
        <v>2765243340.4000001</v>
      </c>
      <c r="GM11" s="40">
        <f t="shared" ca="1" si="87"/>
        <v>2765243340.4000001</v>
      </c>
      <c r="GN11" s="40">
        <f t="shared" ca="1" si="87"/>
        <v>2765243340.4000001</v>
      </c>
      <c r="GO11" s="40">
        <f t="shared" ca="1" si="87"/>
        <v>2765243340.4000001</v>
      </c>
      <c r="GP11" s="40">
        <f t="shared" ca="1" si="87"/>
        <v>2765243340.4000001</v>
      </c>
      <c r="GQ11" s="40">
        <f t="shared" ca="1" si="87"/>
        <v>2765243340.4000001</v>
      </c>
      <c r="GR11" s="40">
        <f t="shared" ca="1" si="87"/>
        <v>2765243340.4000001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2765243340.4000001</v>
      </c>
      <c r="GT11" s="40">
        <f t="shared" ca="1" si="88"/>
        <v>2765243340.4000001</v>
      </c>
      <c r="GU11" s="40">
        <f t="shared" ca="1" si="88"/>
        <v>2765243340.4000001</v>
      </c>
      <c r="GV11" s="40">
        <f t="shared" ca="1" si="88"/>
        <v>2765243340.4000001</v>
      </c>
      <c r="GW11" s="40">
        <f t="shared" ca="1" si="88"/>
        <v>2765243340.4000001</v>
      </c>
      <c r="GX11" s="40">
        <f t="shared" ca="1" si="88"/>
        <v>2765243340.4000001</v>
      </c>
      <c r="GY11" s="40">
        <f t="shared" ca="1" si="88"/>
        <v>2765243340.4000001</v>
      </c>
      <c r="GZ11" s="40">
        <f t="shared" ca="1" si="88"/>
        <v>2765243340.4000001</v>
      </c>
      <c r="HA11" s="40">
        <f t="shared" ca="1" si="88"/>
        <v>2765243340.4000001</v>
      </c>
      <c r="HB11" s="40">
        <f t="shared" ca="1" si="88"/>
        <v>2765243340.4000001</v>
      </c>
      <c r="HC11" s="40">
        <f t="shared" ca="1" si="88"/>
        <v>2765243340.4000001</v>
      </c>
      <c r="HD11" s="40">
        <f t="shared" ca="1" si="88"/>
        <v>2765243340.4000001</v>
      </c>
      <c r="HE11" s="40">
        <f t="shared" ca="1" si="88"/>
        <v>2765243340.4000001</v>
      </c>
      <c r="HF11" s="40">
        <f t="shared" ca="1" si="88"/>
        <v>2765243340.4000001</v>
      </c>
      <c r="HG11" s="40">
        <f t="shared" ca="1" si="88"/>
        <v>2765243340.4000001</v>
      </c>
      <c r="HH11" s="40">
        <f t="shared" ca="1" si="88"/>
        <v>2765243340.4000001</v>
      </c>
      <c r="HI11" s="40">
        <f t="shared" ca="1" si="88"/>
        <v>2765243340.4000001</v>
      </c>
      <c r="HJ11" s="40">
        <f t="shared" ca="1" si="88"/>
        <v>2765243340.4000001</v>
      </c>
      <c r="HK11" s="40">
        <f t="shared" ca="1" si="88"/>
        <v>2765243340.4000001</v>
      </c>
      <c r="HL11" s="40">
        <f t="shared" ca="1" si="88"/>
        <v>2765243340.4000001</v>
      </c>
      <c r="HM11" s="40">
        <f t="shared" ca="1" si="88"/>
        <v>2765243340.4000001</v>
      </c>
      <c r="HN11" s="40">
        <f t="shared" ca="1" si="88"/>
        <v>2765243340.4000001</v>
      </c>
      <c r="HO11" s="40">
        <f t="shared" ca="1" si="88"/>
        <v>2765243340.4000001</v>
      </c>
      <c r="HP11" s="40">
        <f t="shared" ca="1" si="88"/>
        <v>2765243340.4000001</v>
      </c>
      <c r="HQ11" s="40">
        <f t="shared" ca="1" si="88"/>
        <v>2765243340.4000001</v>
      </c>
      <c r="HR11" s="40">
        <f t="shared" ca="1" si="88"/>
        <v>2765243340.4000001</v>
      </c>
      <c r="HS11" s="40">
        <f t="shared" ca="1" si="88"/>
        <v>2765243340.4000001</v>
      </c>
      <c r="HT11" s="40">
        <f t="shared" ca="1" si="88"/>
        <v>2765243340.4000001</v>
      </c>
      <c r="HU11" s="40">
        <f t="shared" ca="1" si="88"/>
        <v>2765243340.4000001</v>
      </c>
      <c r="HV11" s="40">
        <f t="shared" ca="1" si="88"/>
        <v>2765243340.4000001</v>
      </c>
      <c r="HW11" s="40">
        <f t="shared" ca="1" si="88"/>
        <v>2765243340.4000001</v>
      </c>
      <c r="HX11" s="40">
        <f t="shared" ca="1" si="88"/>
        <v>2765243340.4000001</v>
      </c>
      <c r="HY11" s="40">
        <f t="shared" ca="1" si="88"/>
        <v>2765243340.4000001</v>
      </c>
      <c r="HZ11" s="40">
        <f t="shared" ca="1" si="88"/>
        <v>2765243340.4000001</v>
      </c>
      <c r="IA11" s="40">
        <f t="shared" ca="1" si="88"/>
        <v>2765243340.4000001</v>
      </c>
      <c r="IB11" s="40">
        <f t="shared" ca="1" si="88"/>
        <v>2765243340.4000001</v>
      </c>
      <c r="IC11" s="40">
        <f t="shared" ca="1" si="88"/>
        <v>2765243340.4000001</v>
      </c>
      <c r="ID11" s="40">
        <f t="shared" ca="1" si="88"/>
        <v>2765243340.4000001</v>
      </c>
      <c r="IE11" s="40">
        <f t="shared" ca="1" si="88"/>
        <v>2765243340.4000001</v>
      </c>
      <c r="IF11" s="40">
        <f t="shared" ca="1" si="88"/>
        <v>2765243340.4000001</v>
      </c>
      <c r="IG11" s="40">
        <f t="shared" ca="1" si="88"/>
        <v>2765243340.4000001</v>
      </c>
      <c r="IH11" s="40">
        <f t="shared" ca="1" si="88"/>
        <v>2765243340.4000001</v>
      </c>
      <c r="II11" s="40">
        <f t="shared" ca="1" si="88"/>
        <v>2765243340.4000001</v>
      </c>
      <c r="IJ11" s="40">
        <f t="shared" ca="1" si="88"/>
        <v>2765243340.4000001</v>
      </c>
      <c r="IK11" s="40">
        <f t="shared" ca="1" si="88"/>
        <v>2765243340.4000001</v>
      </c>
      <c r="IL11" s="40">
        <f t="shared" ca="1" si="88"/>
        <v>2765243340.4000001</v>
      </c>
      <c r="IM11" s="40">
        <f t="shared" ca="1" si="88"/>
        <v>2765243340.4000001</v>
      </c>
      <c r="IN11" s="40">
        <f t="shared" ca="1" si="88"/>
        <v>2765243340.4000001</v>
      </c>
    </row>
    <row r="12" spans="2:248" x14ac:dyDescent="0.3">
      <c r="B12" s="19" t="s">
        <v>527</v>
      </c>
      <c r="C12" s="74">
        <f>VLOOKUP(B2,Days_Since_100!C:G,5,FALSE)-1</f>
        <v>8.7674011325648449E-2</v>
      </c>
      <c r="E12" s="19">
        <v>0.4</v>
      </c>
      <c r="F12" s="19" t="s">
        <v>452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555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565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654.5</v>
      </c>
      <c r="J12" s="40">
        <f t="shared" ca="1" si="91"/>
        <v>1224</v>
      </c>
      <c r="K12" s="40">
        <f t="shared" ca="1" si="91"/>
        <v>1940.25</v>
      </c>
      <c r="L12" s="40">
        <f t="shared" ca="1" si="91"/>
        <v>2751</v>
      </c>
      <c r="M12" s="40">
        <f t="shared" ca="1" si="91"/>
        <v>5371.5</v>
      </c>
      <c r="N12" s="40">
        <f t="shared" ca="1" si="91"/>
        <v>5970.7142857142853</v>
      </c>
      <c r="O12" s="40">
        <f t="shared" ca="1" si="91"/>
        <v>8010.625</v>
      </c>
      <c r="P12" s="40">
        <f t="shared" ca="1" si="91"/>
        <v>9669.3333333333339</v>
      </c>
      <c r="Q12" s="40">
        <f t="shared" ca="1" si="91"/>
        <v>11740.5</v>
      </c>
      <c r="R12" s="40">
        <f t="shared" ca="1" si="91"/>
        <v>16391.545454545456</v>
      </c>
      <c r="S12" s="40">
        <f t="shared" ca="1" si="91"/>
        <v>18721</v>
      </c>
      <c r="T12" s="40">
        <f t="shared" ca="1" si="91"/>
        <v>22206</v>
      </c>
      <c r="U12" s="40">
        <f t="shared" ca="1" si="91"/>
        <v>25202</v>
      </c>
      <c r="V12" s="40">
        <f t="shared" ca="1" si="91"/>
        <v>27428</v>
      </c>
      <c r="W12" s="40">
        <f t="shared" ca="1" si="91"/>
        <v>29983</v>
      </c>
      <c r="X12" s="40">
        <f t="shared" ca="1" si="91"/>
        <v>28204</v>
      </c>
      <c r="Y12" s="40">
        <f t="shared" ca="1" si="91"/>
        <v>32561</v>
      </c>
      <c r="Z12" s="40">
        <f t="shared" ca="1" si="91"/>
        <v>31521</v>
      </c>
      <c r="AA12" s="40">
        <f t="shared" ca="1" si="91"/>
        <v>32189</v>
      </c>
      <c r="AB12" s="40">
        <f t="shared" ca="1" si="91"/>
        <v>35325</v>
      </c>
      <c r="AC12" s="40">
        <f t="shared" ca="1" si="91"/>
        <v>37751</v>
      </c>
      <c r="AD12" s="40">
        <f t="shared" ca="1" si="91"/>
        <v>42659</v>
      </c>
      <c r="AE12" s="40">
        <f t="shared" ca="1" si="91"/>
        <v>39734</v>
      </c>
      <c r="AF12" s="40">
        <f t="shared" ca="1" si="91"/>
        <v>38357</v>
      </c>
      <c r="AG12" s="40">
        <f t="shared" ca="1" si="91"/>
        <v>37687</v>
      </c>
      <c r="AH12" s="40">
        <f t="shared" ca="1" si="91"/>
        <v>35525</v>
      </c>
      <c r="AI12" s="40">
        <f t="shared" ca="1" si="91"/>
        <v>34001</v>
      </c>
      <c r="AJ12" s="40">
        <f t="shared" ca="1" si="91"/>
        <v>31211</v>
      </c>
      <c r="AK12" s="40">
        <f t="shared" ca="1" si="91"/>
        <v>29888</v>
      </c>
      <c r="AL12" s="40">
        <f t="shared" ca="1" si="91"/>
        <v>29988</v>
      </c>
      <c r="AM12" s="40">
        <f t="shared" ca="1" si="91"/>
        <v>21017</v>
      </c>
      <c r="AN12" s="40">
        <f t="shared" ca="1" si="91"/>
        <v>7769</v>
      </c>
      <c r="AO12" s="40">
        <f t="shared" ca="1" si="91"/>
        <v>5544</v>
      </c>
      <c r="AP12" s="40">
        <f t="shared" ca="1" si="91"/>
        <v>8903</v>
      </c>
      <c r="AQ12" s="40">
        <f t="shared" ca="1" si="91"/>
        <v>8112</v>
      </c>
      <c r="AR12" s="40">
        <f t="shared" ca="1" si="91"/>
        <v>7768</v>
      </c>
      <c r="AS12" s="40">
        <f t="shared" ca="1" si="91"/>
        <v>8133</v>
      </c>
      <c r="AT12" s="40">
        <f t="shared" ca="1" si="91"/>
        <v>11469</v>
      </c>
      <c r="AU12" s="40">
        <f t="shared" ca="1" si="91"/>
        <v>12782</v>
      </c>
      <c r="AV12" s="40">
        <f t="shared" ca="1" si="91"/>
        <v>14426</v>
      </c>
      <c r="AW12" s="40">
        <f t="shared" ca="1" si="91"/>
        <v>14138</v>
      </c>
      <c r="AX12" s="40">
        <f t="shared" ca="1" si="91"/>
        <v>17714</v>
      </c>
      <c r="AY12" s="40">
        <f t="shared" ca="1" si="91"/>
        <v>20947</v>
      </c>
      <c r="AZ12" s="40">
        <f t="shared" ca="1" si="91"/>
        <v>23797</v>
      </c>
      <c r="BA12" s="40">
        <f t="shared" ca="1" si="91"/>
        <v>26479</v>
      </c>
      <c r="BB12" s="40">
        <f t="shared" ca="1" si="91"/>
        <v>28338</v>
      </c>
      <c r="BC12" s="40">
        <f t="shared" ca="1" si="91"/>
        <v>31781</v>
      </c>
      <c r="BD12" s="40">
        <f t="shared" ca="1" si="91"/>
        <v>36330</v>
      </c>
      <c r="BE12" s="40">
        <f t="shared" ca="1" si="91"/>
        <v>40592</v>
      </c>
      <c r="BF12" s="40">
        <f t="shared" ca="1" si="91"/>
        <v>50698</v>
      </c>
      <c r="BG12" s="40">
        <f t="shared" ca="1" si="91"/>
        <v>58087</v>
      </c>
      <c r="BH12" s="40">
        <f t="shared" ca="1" si="91"/>
        <v>67946</v>
      </c>
      <c r="BI12" s="40">
        <f t="shared" ca="1" si="91"/>
        <v>77142</v>
      </c>
      <c r="BJ12" s="40">
        <f t="shared" ca="1" si="91"/>
        <v>86862</v>
      </c>
      <c r="BK12" s="40">
        <f t="shared" ca="1" si="91"/>
        <v>99513</v>
      </c>
      <c r="BL12" s="40">
        <f t="shared" ca="1" si="91"/>
        <v>123033</v>
      </c>
      <c r="BM12" s="40">
        <f t="shared" ca="1" si="91"/>
        <v>147196</v>
      </c>
      <c r="BN12" s="40">
        <f t="shared" ca="1" si="91"/>
        <v>171841</v>
      </c>
      <c r="BO12" s="40">
        <f t="shared" ca="1" si="91"/>
        <v>193563</v>
      </c>
      <c r="BP12" s="40">
        <f t="shared" ca="1" si="91"/>
        <v>225717</v>
      </c>
      <c r="BQ12" s="40">
        <f t="shared" ca="1" si="91"/>
        <v>247324</v>
      </c>
      <c r="BR12" s="40">
        <f t="shared" ca="1" si="91"/>
        <v>284803</v>
      </c>
      <c r="BS12" s="40">
        <f t="shared" ca="1" si="91"/>
        <v>330557</v>
      </c>
      <c r="BT12" s="40">
        <f t="shared" ca="1" si="91"/>
        <v>377957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424808</v>
      </c>
      <c r="BV12" s="40">
        <f t="shared" ca="1" si="92"/>
        <v>465176</v>
      </c>
      <c r="BW12" s="40">
        <f t="shared" ca="1" si="92"/>
        <v>489932</v>
      </c>
      <c r="BX12" s="40">
        <f t="shared" ca="1" si="92"/>
        <v>536688</v>
      </c>
      <c r="BY12" s="40">
        <f t="shared" ca="1" si="92"/>
        <v>578055</v>
      </c>
      <c r="BZ12" s="40">
        <f t="shared" ca="1" si="92"/>
        <v>627403</v>
      </c>
      <c r="CA12" s="40">
        <f t="shared" ca="1" si="92"/>
        <v>662034</v>
      </c>
      <c r="CB12" s="40">
        <f t="shared" ca="1" si="92"/>
        <v>926847.6</v>
      </c>
      <c r="CC12" s="40">
        <f t="shared" ca="1" si="92"/>
        <v>1297586.6399999999</v>
      </c>
      <c r="CD12" s="40">
        <f t="shared" ca="1" si="92"/>
        <v>1816621.2959999999</v>
      </c>
      <c r="CE12" s="40">
        <f t="shared" ca="1" si="92"/>
        <v>2543269.8143999996</v>
      </c>
      <c r="CF12" s="40">
        <f t="shared" ca="1" si="92"/>
        <v>3560577.7401599991</v>
      </c>
      <c r="CG12" s="40">
        <f t="shared" ca="1" si="92"/>
        <v>4984808.8362239981</v>
      </c>
      <c r="CH12" s="40">
        <f t="shared" ca="1" si="92"/>
        <v>6978732.3707135972</v>
      </c>
      <c r="CI12" s="40">
        <f t="shared" ca="1" si="92"/>
        <v>9770225.3189990353</v>
      </c>
      <c r="CJ12" s="40">
        <f t="shared" ca="1" si="92"/>
        <v>13678315.446598649</v>
      </c>
      <c r="CK12" s="40">
        <f t="shared" ca="1" si="92"/>
        <v>19149641.625238106</v>
      </c>
      <c r="CL12" s="40">
        <f t="shared" ca="1" si="92"/>
        <v>26809498.275333345</v>
      </c>
      <c r="CM12" s="40">
        <f t="shared" ca="1" si="92"/>
        <v>37533297.585466683</v>
      </c>
      <c r="CN12" s="40">
        <f t="shared" ca="1" si="92"/>
        <v>52546616.619653352</v>
      </c>
      <c r="CO12" s="40">
        <f t="shared" ca="1" si="92"/>
        <v>73565263.267514691</v>
      </c>
      <c r="CP12" s="40">
        <f t="shared" ca="1" si="92"/>
        <v>102991368.57452056</v>
      </c>
      <c r="CQ12" s="40">
        <f t="shared" ca="1" si="92"/>
        <v>144187916.00432876</v>
      </c>
      <c r="CR12" s="40">
        <f t="shared" ca="1" si="92"/>
        <v>201863082.40606025</v>
      </c>
      <c r="CS12" s="40">
        <f t="shared" ca="1" si="92"/>
        <v>282608315.36848432</v>
      </c>
      <c r="CT12" s="40">
        <f t="shared" ca="1" si="92"/>
        <v>395651641.51587802</v>
      </c>
      <c r="CU12" s="40">
        <f t="shared" ca="1" si="92"/>
        <v>553912298.12222922</v>
      </c>
      <c r="CV12" s="40">
        <f t="shared" ca="1" si="92"/>
        <v>775477217.37112081</v>
      </c>
      <c r="CW12" s="40">
        <f t="shared" ca="1" si="92"/>
        <v>1085668104.3195691</v>
      </c>
      <c r="CX12" s="40">
        <f t="shared" ca="1" si="92"/>
        <v>1519935346.0473967</v>
      </c>
      <c r="CY12" s="40">
        <f t="shared" ca="1" si="92"/>
        <v>2127909484.4663551</v>
      </c>
      <c r="CZ12" s="40">
        <f t="shared" ca="1" si="92"/>
        <v>2765243340.4000001</v>
      </c>
      <c r="DA12" s="40">
        <f t="shared" ca="1" si="92"/>
        <v>2765243340.4000001</v>
      </c>
      <c r="DB12" s="40">
        <f t="shared" ca="1" si="92"/>
        <v>2765243340.4000001</v>
      </c>
      <c r="DC12" s="40">
        <f t="shared" ca="1" si="92"/>
        <v>2765243340.4000001</v>
      </c>
      <c r="DD12" s="40">
        <f t="shared" ca="1" si="92"/>
        <v>2765243340.4000001</v>
      </c>
      <c r="DE12" s="40">
        <f t="shared" ca="1" si="92"/>
        <v>2765243340.4000001</v>
      </c>
      <c r="DF12" s="40">
        <f t="shared" ca="1" si="92"/>
        <v>2765243340.4000001</v>
      </c>
      <c r="DG12" s="40">
        <f t="shared" ca="1" si="92"/>
        <v>2765243340.4000001</v>
      </c>
      <c r="DH12" s="40">
        <f t="shared" ca="1" si="92"/>
        <v>2765243340.4000001</v>
      </c>
      <c r="DI12" s="40">
        <f t="shared" ca="1" si="92"/>
        <v>2765243340.4000001</v>
      </c>
      <c r="DJ12" s="40">
        <f t="shared" ca="1" si="92"/>
        <v>2765243340.4000001</v>
      </c>
      <c r="DK12" s="40">
        <f t="shared" ca="1" si="92"/>
        <v>2765243340.4000001</v>
      </c>
      <c r="DL12" s="40">
        <f t="shared" ca="1" si="92"/>
        <v>2765243340.4000001</v>
      </c>
      <c r="DM12" s="40">
        <f t="shared" ca="1" si="92"/>
        <v>2765243340.4000001</v>
      </c>
      <c r="DN12" s="40">
        <f t="shared" ca="1" si="92"/>
        <v>2765243340.4000001</v>
      </c>
      <c r="DO12" s="40">
        <f t="shared" ca="1" si="92"/>
        <v>2765243340.4000001</v>
      </c>
      <c r="DP12" s="40">
        <f t="shared" ca="1" si="92"/>
        <v>2765243340.4000001</v>
      </c>
      <c r="DQ12" s="40">
        <f t="shared" ca="1" si="92"/>
        <v>2765243340.4000001</v>
      </c>
      <c r="DR12" s="40">
        <f t="shared" ca="1" si="92"/>
        <v>2765243340.4000001</v>
      </c>
      <c r="DS12" s="40">
        <f t="shared" ca="1" si="92"/>
        <v>2765243340.4000001</v>
      </c>
      <c r="DT12" s="40">
        <f t="shared" ca="1" si="92"/>
        <v>2765243340.4000001</v>
      </c>
      <c r="DU12" s="40">
        <f t="shared" ca="1" si="92"/>
        <v>2765243340.4000001</v>
      </c>
      <c r="DV12" s="40">
        <f t="shared" ca="1" si="92"/>
        <v>2765243340.4000001</v>
      </c>
      <c r="DW12" s="40">
        <f t="shared" ca="1" si="92"/>
        <v>2765243340.4000001</v>
      </c>
      <c r="DX12" s="40">
        <f t="shared" ca="1" si="92"/>
        <v>2765243340.4000001</v>
      </c>
      <c r="DY12" s="40">
        <f t="shared" ca="1" si="92"/>
        <v>2765243340.4000001</v>
      </c>
      <c r="DZ12" s="40">
        <f t="shared" ca="1" si="92"/>
        <v>2765243340.4000001</v>
      </c>
      <c r="EA12" s="40">
        <f t="shared" ca="1" si="92"/>
        <v>2765243340.4000001</v>
      </c>
      <c r="EB12" s="40">
        <f t="shared" ca="1" si="92"/>
        <v>2765243340.4000001</v>
      </c>
      <c r="EC12" s="40">
        <f t="shared" ca="1" si="92"/>
        <v>2765243340.4000001</v>
      </c>
      <c r="ED12" s="40">
        <f t="shared" ca="1" si="92"/>
        <v>2765243340.4000001</v>
      </c>
      <c r="EE12" s="40">
        <f t="shared" ca="1" si="92"/>
        <v>2765243340.4000001</v>
      </c>
      <c r="EF12" s="40">
        <f t="shared" ca="1" si="92"/>
        <v>2765243340.4000001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2765243340.4000001</v>
      </c>
      <c r="EH12" s="40">
        <f t="shared" ca="1" si="93"/>
        <v>2765243340.4000001</v>
      </c>
      <c r="EI12" s="40">
        <f t="shared" ca="1" si="93"/>
        <v>2765243340.4000001</v>
      </c>
      <c r="EJ12" s="40">
        <f t="shared" ca="1" si="93"/>
        <v>2765243340.4000001</v>
      </c>
      <c r="EK12" s="40">
        <f t="shared" ca="1" si="93"/>
        <v>2765243340.4000001</v>
      </c>
      <c r="EL12" s="40">
        <f t="shared" ca="1" si="93"/>
        <v>2765243340.4000001</v>
      </c>
      <c r="EM12" s="40">
        <f t="shared" ca="1" si="93"/>
        <v>2765243340.4000001</v>
      </c>
      <c r="EN12" s="40">
        <f t="shared" ca="1" si="93"/>
        <v>2765243340.4000001</v>
      </c>
      <c r="EO12" s="40">
        <f t="shared" ca="1" si="93"/>
        <v>2765243340.4000001</v>
      </c>
      <c r="EP12" s="40">
        <f t="shared" ca="1" si="93"/>
        <v>2765243340.4000001</v>
      </c>
      <c r="EQ12" s="40">
        <f t="shared" ca="1" si="93"/>
        <v>2765243340.4000001</v>
      </c>
      <c r="ER12" s="40">
        <f t="shared" ca="1" si="93"/>
        <v>2765243340.4000001</v>
      </c>
      <c r="ES12" s="40">
        <f t="shared" ca="1" si="93"/>
        <v>2765243340.4000001</v>
      </c>
      <c r="ET12" s="40">
        <f t="shared" ca="1" si="93"/>
        <v>2765243340.4000001</v>
      </c>
      <c r="EU12" s="40">
        <f t="shared" ca="1" si="93"/>
        <v>2765243340.4000001</v>
      </c>
      <c r="EV12" s="40">
        <f t="shared" ca="1" si="93"/>
        <v>2765243340.4000001</v>
      </c>
      <c r="EW12" s="40">
        <f t="shared" ca="1" si="93"/>
        <v>2765243340.4000001</v>
      </c>
      <c r="EX12" s="40">
        <f t="shared" ca="1" si="93"/>
        <v>2765243340.4000001</v>
      </c>
      <c r="EY12" s="40">
        <f t="shared" ca="1" si="93"/>
        <v>2765243340.4000001</v>
      </c>
      <c r="EZ12" s="40">
        <f t="shared" ca="1" si="93"/>
        <v>2765243340.4000001</v>
      </c>
      <c r="FA12" s="40">
        <f t="shared" ca="1" si="93"/>
        <v>2765243340.4000001</v>
      </c>
      <c r="FB12" s="40">
        <f t="shared" ca="1" si="93"/>
        <v>2765243340.4000001</v>
      </c>
      <c r="FC12" s="40">
        <f t="shared" ca="1" si="93"/>
        <v>2765243340.4000001</v>
      </c>
      <c r="FD12" s="40">
        <f t="shared" ca="1" si="93"/>
        <v>2765243340.4000001</v>
      </c>
      <c r="FE12" s="40">
        <f t="shared" ca="1" si="93"/>
        <v>2765243340.4000001</v>
      </c>
      <c r="FF12" s="40">
        <f t="shared" ca="1" si="93"/>
        <v>2765243340.4000001</v>
      </c>
      <c r="FG12" s="40">
        <f t="shared" ca="1" si="93"/>
        <v>2765243340.4000001</v>
      </c>
      <c r="FH12" s="40">
        <f t="shared" ca="1" si="93"/>
        <v>2765243340.4000001</v>
      </c>
      <c r="FI12" s="40">
        <f t="shared" ca="1" si="93"/>
        <v>2765243340.4000001</v>
      </c>
      <c r="FJ12" s="40">
        <f t="shared" ca="1" si="93"/>
        <v>2765243340.4000001</v>
      </c>
      <c r="FK12" s="40">
        <f t="shared" ca="1" si="93"/>
        <v>2765243340.4000001</v>
      </c>
      <c r="FL12" s="40">
        <f t="shared" ca="1" si="93"/>
        <v>2765243340.4000001</v>
      </c>
      <c r="FM12" s="40">
        <f t="shared" ca="1" si="93"/>
        <v>2765243340.4000001</v>
      </c>
      <c r="FN12" s="40">
        <f t="shared" ca="1" si="93"/>
        <v>2765243340.4000001</v>
      </c>
      <c r="FO12" s="40">
        <f t="shared" ca="1" si="93"/>
        <v>2765243340.4000001</v>
      </c>
      <c r="FP12" s="40">
        <f t="shared" ca="1" si="93"/>
        <v>2765243340.4000001</v>
      </c>
      <c r="FQ12" s="40">
        <f t="shared" ca="1" si="93"/>
        <v>2765243340.4000001</v>
      </c>
      <c r="FR12" s="40">
        <f t="shared" ca="1" si="93"/>
        <v>2765243340.4000001</v>
      </c>
      <c r="FS12" s="40">
        <f t="shared" ca="1" si="93"/>
        <v>2765243340.4000001</v>
      </c>
      <c r="FT12" s="40">
        <f t="shared" ca="1" si="93"/>
        <v>2765243340.4000001</v>
      </c>
      <c r="FU12" s="40">
        <f t="shared" ca="1" si="93"/>
        <v>2765243340.4000001</v>
      </c>
      <c r="FV12" s="40">
        <f t="shared" ca="1" si="93"/>
        <v>2765243340.4000001</v>
      </c>
      <c r="FW12" s="40">
        <f t="shared" ca="1" si="93"/>
        <v>2765243340.4000001</v>
      </c>
      <c r="FX12" s="40">
        <f t="shared" ca="1" si="93"/>
        <v>2765243340.4000001</v>
      </c>
      <c r="FY12" s="40">
        <f t="shared" ca="1" si="93"/>
        <v>2765243340.4000001</v>
      </c>
      <c r="FZ12" s="40">
        <f t="shared" ca="1" si="93"/>
        <v>2765243340.4000001</v>
      </c>
      <c r="GA12" s="40">
        <f t="shared" ca="1" si="93"/>
        <v>2765243340.4000001</v>
      </c>
      <c r="GB12" s="40">
        <f t="shared" ca="1" si="93"/>
        <v>2765243340.4000001</v>
      </c>
      <c r="GC12" s="40">
        <f t="shared" ca="1" si="93"/>
        <v>2765243340.4000001</v>
      </c>
      <c r="GD12" s="40">
        <f t="shared" ca="1" si="93"/>
        <v>2765243340.4000001</v>
      </c>
      <c r="GE12" s="40">
        <f t="shared" ca="1" si="93"/>
        <v>2765243340.4000001</v>
      </c>
      <c r="GF12" s="40">
        <f t="shared" ca="1" si="93"/>
        <v>2765243340.4000001</v>
      </c>
      <c r="GG12" s="40">
        <f t="shared" ca="1" si="93"/>
        <v>2765243340.4000001</v>
      </c>
      <c r="GH12" s="40">
        <f t="shared" ca="1" si="93"/>
        <v>2765243340.4000001</v>
      </c>
      <c r="GI12" s="40">
        <f t="shared" ca="1" si="93"/>
        <v>2765243340.4000001</v>
      </c>
      <c r="GJ12" s="40">
        <f t="shared" ca="1" si="93"/>
        <v>2765243340.4000001</v>
      </c>
      <c r="GK12" s="40">
        <f t="shared" ca="1" si="93"/>
        <v>2765243340.4000001</v>
      </c>
      <c r="GL12" s="40">
        <f t="shared" ca="1" si="93"/>
        <v>2765243340.4000001</v>
      </c>
      <c r="GM12" s="40">
        <f t="shared" ca="1" si="93"/>
        <v>2765243340.4000001</v>
      </c>
      <c r="GN12" s="40">
        <f t="shared" ca="1" si="93"/>
        <v>2765243340.4000001</v>
      </c>
      <c r="GO12" s="40">
        <f t="shared" ca="1" si="93"/>
        <v>2765243340.4000001</v>
      </c>
      <c r="GP12" s="40">
        <f t="shared" ca="1" si="93"/>
        <v>2765243340.4000001</v>
      </c>
      <c r="GQ12" s="40">
        <f t="shared" ca="1" si="93"/>
        <v>2765243340.4000001</v>
      </c>
      <c r="GR12" s="40">
        <f t="shared" ca="1" si="93"/>
        <v>2765243340.4000001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2765243340.4000001</v>
      </c>
      <c r="GT12" s="40">
        <f t="shared" ca="1" si="94"/>
        <v>2765243340.4000001</v>
      </c>
      <c r="GU12" s="40">
        <f t="shared" ca="1" si="94"/>
        <v>2765243340.4000001</v>
      </c>
      <c r="GV12" s="40">
        <f t="shared" ca="1" si="94"/>
        <v>2765243340.4000001</v>
      </c>
      <c r="GW12" s="40">
        <f t="shared" ca="1" si="94"/>
        <v>2765243340.4000001</v>
      </c>
      <c r="GX12" s="40">
        <f t="shared" ca="1" si="94"/>
        <v>2765243340.4000001</v>
      </c>
      <c r="GY12" s="40">
        <f t="shared" ca="1" si="94"/>
        <v>2765243340.4000001</v>
      </c>
      <c r="GZ12" s="40">
        <f t="shared" ca="1" si="94"/>
        <v>2765243340.4000001</v>
      </c>
      <c r="HA12" s="40">
        <f t="shared" ca="1" si="94"/>
        <v>2765243340.4000001</v>
      </c>
      <c r="HB12" s="40">
        <f t="shared" ca="1" si="94"/>
        <v>2765243340.4000001</v>
      </c>
      <c r="HC12" s="40">
        <f t="shared" ca="1" si="94"/>
        <v>2765243340.4000001</v>
      </c>
      <c r="HD12" s="40">
        <f t="shared" ca="1" si="94"/>
        <v>2765243340.4000001</v>
      </c>
      <c r="HE12" s="40">
        <f t="shared" ca="1" si="94"/>
        <v>2765243340.4000001</v>
      </c>
      <c r="HF12" s="40">
        <f t="shared" ca="1" si="94"/>
        <v>2765243340.4000001</v>
      </c>
      <c r="HG12" s="40">
        <f t="shared" ca="1" si="94"/>
        <v>2765243340.4000001</v>
      </c>
      <c r="HH12" s="40">
        <f t="shared" ca="1" si="94"/>
        <v>2765243340.4000001</v>
      </c>
      <c r="HI12" s="40">
        <f t="shared" ca="1" si="94"/>
        <v>2765243340.4000001</v>
      </c>
      <c r="HJ12" s="40">
        <f t="shared" ca="1" si="94"/>
        <v>2765243340.4000001</v>
      </c>
      <c r="HK12" s="40">
        <f t="shared" ca="1" si="94"/>
        <v>2765243340.4000001</v>
      </c>
      <c r="HL12" s="40">
        <f t="shared" ca="1" si="94"/>
        <v>2765243340.4000001</v>
      </c>
      <c r="HM12" s="40">
        <f t="shared" ca="1" si="94"/>
        <v>2765243340.4000001</v>
      </c>
      <c r="HN12" s="40">
        <f t="shared" ca="1" si="94"/>
        <v>2765243340.4000001</v>
      </c>
      <c r="HO12" s="40">
        <f t="shared" ca="1" si="94"/>
        <v>2765243340.4000001</v>
      </c>
      <c r="HP12" s="40">
        <f t="shared" ca="1" si="94"/>
        <v>2765243340.4000001</v>
      </c>
      <c r="HQ12" s="40">
        <f t="shared" ca="1" si="94"/>
        <v>2765243340.4000001</v>
      </c>
      <c r="HR12" s="40">
        <f t="shared" ca="1" si="94"/>
        <v>2765243340.4000001</v>
      </c>
      <c r="HS12" s="40">
        <f t="shared" ca="1" si="94"/>
        <v>2765243340.4000001</v>
      </c>
      <c r="HT12" s="40">
        <f t="shared" ca="1" si="94"/>
        <v>2765243340.4000001</v>
      </c>
      <c r="HU12" s="40">
        <f t="shared" ca="1" si="94"/>
        <v>2765243340.4000001</v>
      </c>
      <c r="HV12" s="40">
        <f t="shared" ca="1" si="94"/>
        <v>2765243340.4000001</v>
      </c>
      <c r="HW12" s="40">
        <f t="shared" ca="1" si="94"/>
        <v>2765243340.4000001</v>
      </c>
      <c r="HX12" s="40">
        <f t="shared" ca="1" si="94"/>
        <v>2765243340.4000001</v>
      </c>
      <c r="HY12" s="40">
        <f t="shared" ca="1" si="94"/>
        <v>2765243340.4000001</v>
      </c>
      <c r="HZ12" s="40">
        <f t="shared" ca="1" si="94"/>
        <v>2765243340.4000001</v>
      </c>
      <c r="IA12" s="40">
        <f t="shared" ca="1" si="94"/>
        <v>2765243340.4000001</v>
      </c>
      <c r="IB12" s="40">
        <f t="shared" ca="1" si="94"/>
        <v>2765243340.4000001</v>
      </c>
      <c r="IC12" s="40">
        <f t="shared" ca="1" si="94"/>
        <v>2765243340.4000001</v>
      </c>
      <c r="ID12" s="40">
        <f t="shared" ca="1" si="94"/>
        <v>2765243340.4000001</v>
      </c>
      <c r="IE12" s="40">
        <f t="shared" ca="1" si="94"/>
        <v>2765243340.4000001</v>
      </c>
      <c r="IF12" s="40">
        <f t="shared" ca="1" si="94"/>
        <v>2765243340.4000001</v>
      </c>
      <c r="IG12" s="40">
        <f t="shared" ca="1" si="94"/>
        <v>2765243340.4000001</v>
      </c>
      <c r="IH12" s="40">
        <f t="shared" ca="1" si="94"/>
        <v>2765243340.4000001</v>
      </c>
      <c r="II12" s="40">
        <f t="shared" ca="1" si="94"/>
        <v>2765243340.4000001</v>
      </c>
      <c r="IJ12" s="40">
        <f t="shared" ca="1" si="94"/>
        <v>2765243340.4000001</v>
      </c>
      <c r="IK12" s="40">
        <f t="shared" ca="1" si="94"/>
        <v>2765243340.4000001</v>
      </c>
      <c r="IL12" s="40">
        <f t="shared" ca="1" si="94"/>
        <v>2765243340.4000001</v>
      </c>
      <c r="IM12" s="40">
        <f t="shared" ca="1" si="94"/>
        <v>2765243340.4000001</v>
      </c>
      <c r="IN12" s="40">
        <f t="shared" ca="1" si="94"/>
        <v>2765243340.4000001</v>
      </c>
    </row>
    <row r="13" spans="2:248" x14ac:dyDescent="0.3">
      <c r="B13" s="19" t="s">
        <v>585</v>
      </c>
      <c r="C13" s="74">
        <f ca="1">HLOOKUP($C$5-1,G4:IN17,14,FALSE)</f>
        <v>0.11547901903301543</v>
      </c>
      <c r="F13" s="19" t="s">
        <v>586</v>
      </c>
      <c r="G13" s="74"/>
      <c r="H13" s="53">
        <f ca="1">IF(ISNA(G5),NA(),IF(H4&lt;$C$10,(H5/OFFSET(H5,0,-H4))^(1/(H4)),(H5/OFFSET(H5,0,-$C$10))^(1/$C$10))-1)</f>
        <v>0.17837837837837833</v>
      </c>
      <c r="I13" s="53">
        <f ca="1">IF(ISNA(H5),NA(),IF(I4&lt;$C$10,(I5/OFFSET(I5,0,-I4))^(1/(I4)),(I5/OFFSET(I5,0,-$C$10))^(1/$C$10))-1)</f>
        <v>0.30211193662276803</v>
      </c>
      <c r="J13" s="53">
        <f t="shared" ref="J13:BT13" ca="1" si="95">IF(ISNA(I5),NA(),IF(J4&lt;$C$10,(J5/OFFSET(J5,0,-J4))^(1/(J4)),(J5/OFFSET(J5,0,-$C$10))^(1/$C$10))-1)</f>
        <v>0.37220413196990787</v>
      </c>
      <c r="K13" s="53">
        <f t="shared" ca="1" si="95"/>
        <v>0.39768158485775307</v>
      </c>
      <c r="L13" s="53">
        <f ca="1">IF(ISNA(K5),NA(),IF(L4&lt;$C$10,(L5/OFFSET(L5,0,-L4))^(1/(L4)),(L5/OFFSET(L5,0,-$C$10))^(1/$C$10))-1)</f>
        <v>0.39452385522342603</v>
      </c>
      <c r="M13" s="53">
        <f t="shared" ca="1" si="95"/>
        <v>0.53525369860390182</v>
      </c>
      <c r="N13" s="53">
        <f t="shared" ca="1" si="95"/>
        <v>0.45640707295532668</v>
      </c>
      <c r="O13" s="53">
        <f t="shared" ca="1" si="95"/>
        <v>0.41844448236855825</v>
      </c>
      <c r="P13" s="53">
        <f t="shared" ca="1" si="95"/>
        <v>0.3620040946662324</v>
      </c>
      <c r="Q13" s="53">
        <f t="shared" ca="1" si="95"/>
        <v>0.32686373170492389</v>
      </c>
      <c r="R13" s="53">
        <f t="shared" ca="1" si="95"/>
        <v>0.2465190387445364</v>
      </c>
      <c r="S13" s="53">
        <f t="shared" ca="1" si="95"/>
        <v>0.2638249970798936</v>
      </c>
      <c r="T13" s="53">
        <f ca="1">IF(ISNA(S5),NA(),IF(T4&lt;$C$10,(T5/OFFSET(T5,0,-T4))^(1/(T4)),(T5/OFFSET(T5,0,-$C$10))^(1/$C$10))-1)</f>
        <v>0.23745190530376425</v>
      </c>
      <c r="U13" s="53">
        <f t="shared" ca="1" si="95"/>
        <v>0.22723657344239179</v>
      </c>
      <c r="V13" s="53">
        <f t="shared" ca="1" si="95"/>
        <v>0.20665287860811965</v>
      </c>
      <c r="W13" s="53">
        <f t="shared" ca="1" si="95"/>
        <v>0.15382552601345578</v>
      </c>
      <c r="X13" s="53">
        <f t="shared" ca="1" si="95"/>
        <v>0.13263791146583914</v>
      </c>
      <c r="Y13" s="53">
        <f t="shared" ca="1" si="95"/>
        <v>0.10904212715438288</v>
      </c>
      <c r="Z13" s="53">
        <f t="shared" ca="1" si="95"/>
        <v>9.0548689020141016E-2</v>
      </c>
      <c r="AA13" s="53">
        <f t="shared" ca="1" si="95"/>
        <v>7.7219324787428212E-2</v>
      </c>
      <c r="AB13" s="53">
        <f t="shared" ca="1" si="95"/>
        <v>7.9335309376768137E-2</v>
      </c>
      <c r="AC13" s="53">
        <f ca="1">IF(ISNA(AB5),NA(),IF(AC4&lt;$C$10,(AC5/OFFSET(AC5,0,-AC4))^(1/(AC4)),(AC5/OFFSET(AC5,0,-$C$10))^(1/$C$10))-1)</f>
        <v>0.10187025278261608</v>
      </c>
      <c r="AD13" s="53">
        <f t="shared" ca="1" si="95"/>
        <v>0.10709181020924374</v>
      </c>
      <c r="AE13" s="53">
        <f t="shared" ca="1" si="95"/>
        <v>0.10030039651221156</v>
      </c>
      <c r="AF13" s="53">
        <f t="shared" ca="1" si="95"/>
        <v>9.6715304449580985E-2</v>
      </c>
      <c r="AG13" s="53">
        <f ca="1">IF(ISNA(AF5),NA(),IF(AG4&lt;$C$10,(AG5/OFFSET(AG5,0,-AG4))^(1/(AG4)),(AG5/OFFSET(AG5,0,-$C$10))^(1/$C$10))-1)</f>
        <v>7.6812039726928294E-2</v>
      </c>
      <c r="AH13" s="53">
        <f t="shared" ca="1" si="95"/>
        <v>4.3834343129949049E-2</v>
      </c>
      <c r="AI13" s="53">
        <f t="shared" ca="1" si="95"/>
        <v>2.3884371080393985E-2</v>
      </c>
      <c r="AJ13" s="53">
        <f t="shared" ca="1" si="95"/>
        <v>1.9092522788870081E-2</v>
      </c>
      <c r="AK13" s="53">
        <f t="shared" ca="1" si="95"/>
        <v>1.4571441398385732E-2</v>
      </c>
      <c r="AL13" s="53">
        <f t="shared" ca="1" si="95"/>
        <v>1.3721840003865449E-2</v>
      </c>
      <c r="AM13" s="53">
        <f t="shared" ca="1" si="95"/>
        <v>9.6595518362532218E-3</v>
      </c>
      <c r="AN13" s="53">
        <f t="shared" ca="1" si="95"/>
        <v>1.0064882141351372E-2</v>
      </c>
      <c r="AO13" s="53">
        <f t="shared" ca="1" si="95"/>
        <v>1.0755636114101019E-2</v>
      </c>
      <c r="AP13" s="53">
        <f t="shared" ca="1" si="95"/>
        <v>1.1538724052702731E-2</v>
      </c>
      <c r="AQ13" s="53">
        <f t="shared" ca="1" si="95"/>
        <v>1.0313922278768484E-2</v>
      </c>
      <c r="AR13" s="53">
        <f t="shared" ca="1" si="95"/>
        <v>1.2802495225639143E-2</v>
      </c>
      <c r="AS13" s="53">
        <f t="shared" ca="1" si="95"/>
        <v>1.5812487847684631E-2</v>
      </c>
      <c r="AT13" s="53">
        <f t="shared" ca="1" si="95"/>
        <v>1.9192564302259019E-2</v>
      </c>
      <c r="AU13" s="53">
        <f t="shared" ca="1" si="95"/>
        <v>2.1189083915554185E-2</v>
      </c>
      <c r="AV13" s="53">
        <f t="shared" ca="1" si="95"/>
        <v>2.347631365662517E-2</v>
      </c>
      <c r="AW13" s="53">
        <f t="shared" ca="1" si="95"/>
        <v>2.5101288450587012E-2</v>
      </c>
      <c r="AX13" s="53">
        <f t="shared" ca="1" si="95"/>
        <v>2.6398214845837042E-2</v>
      </c>
      <c r="AY13" s="53">
        <f t="shared" ca="1" si="95"/>
        <v>2.8905915744533273E-2</v>
      </c>
      <c r="AZ13" s="53">
        <f t="shared" ca="1" si="95"/>
        <v>3.2472826691140488E-2</v>
      </c>
      <c r="BA13" s="53">
        <f t="shared" ca="1" si="95"/>
        <v>3.4380128420893108E-2</v>
      </c>
      <c r="BB13" s="53">
        <f t="shared" ca="1" si="95"/>
        <v>3.6345527929654731E-2</v>
      </c>
      <c r="BC13" s="53">
        <f t="shared" ca="1" si="95"/>
        <v>3.939857307810879E-2</v>
      </c>
      <c r="BD13" s="53">
        <f t="shared" ca="1" si="95"/>
        <v>4.3610921011051129E-2</v>
      </c>
      <c r="BE13" s="53">
        <f t="shared" ca="1" si="95"/>
        <v>4.7401321080948522E-2</v>
      </c>
      <c r="BF13" s="53">
        <f t="shared" ca="1" si="95"/>
        <v>5.7767400079105524E-2</v>
      </c>
      <c r="BG13" s="53">
        <f t="shared" ca="1" si="95"/>
        <v>6.59654424125804E-2</v>
      </c>
      <c r="BH13" s="53">
        <f t="shared" ca="1" si="95"/>
        <v>7.3135682593070017E-2</v>
      </c>
      <c r="BI13" s="53">
        <f t="shared" ca="1" si="95"/>
        <v>7.6323670884435479E-2</v>
      </c>
      <c r="BJ13" s="53">
        <f t="shared" ca="1" si="95"/>
        <v>8.1684314884543641E-2</v>
      </c>
      <c r="BK13" s="53">
        <f t="shared" ca="1" si="95"/>
        <v>8.1649631321816685E-2</v>
      </c>
      <c r="BL13" s="53">
        <f t="shared" ca="1" si="95"/>
        <v>9.2765841997173304E-2</v>
      </c>
      <c r="BM13" s="53">
        <f ca="1">IF(ISNA(BL5),NA(),IF(BM4&lt;$C$10,(BM5/OFFSET(BM5,0,-BM4))^(1/(BM4)),(BM5/OFFSET(BM5,0,-$C$10))^(1/$C$10))-1)</f>
        <v>0.10059859684232619</v>
      </c>
      <c r="BN13" s="53">
        <f t="shared" ca="1" si="95"/>
        <v>0.10896934608376485</v>
      </c>
      <c r="BO13" s="53">
        <f t="shared" ca="1" si="95"/>
        <v>0.11331372234409898</v>
      </c>
      <c r="BP13" s="53">
        <f t="shared" ca="1" si="95"/>
        <v>0.11991227877449129</v>
      </c>
      <c r="BQ13" s="53">
        <f t="shared" ca="1" si="95"/>
        <v>0.11465398506582725</v>
      </c>
      <c r="BR13" s="53">
        <f ca="1">IF(ISNA(BQ5),NA(),IF(BR4&lt;$C$10,(BR5/OFFSET(BR5,0,-BR4))^(1/(BR4)),(BR5/OFFSET(BR5,0,-$C$10))^(1/$C$10))-1)</f>
        <v>0.11452255377484466</v>
      </c>
      <c r="BS13" s="53">
        <f t="shared" ca="1" si="95"/>
        <v>0.11716000269651672</v>
      </c>
      <c r="BT13" s="53">
        <f t="shared" ca="1" si="95"/>
        <v>0.11985548792687983</v>
      </c>
      <c r="BU13" s="53">
        <f t="shared" ref="BU13:EF13" ca="1" si="96">IF(ISNA(BT5),NA(),IF(BU4&lt;$C$10,(BU5/OFFSET(BU5,0,-BU4))^(1/(BU4)),(BU5/OFFSET(BU5,0,-$C$10))^(1/$C$10))-1)</f>
        <v>0.11807153101544299</v>
      </c>
      <c r="BV13" s="53">
        <f t="shared" ca="1" si="96"/>
        <v>0.1149310866715807</v>
      </c>
      <c r="BW13" s="53">
        <f t="shared" ca="1" si="96"/>
        <v>0.10844549997461272</v>
      </c>
      <c r="BX13" s="53">
        <f t="shared" ca="1" si="96"/>
        <v>0.10126531539614869</v>
      </c>
      <c r="BY13" s="53">
        <f t="shared" ca="1" si="96"/>
        <v>9.4741439774854497E-2</v>
      </c>
      <c r="BZ13" s="53">
        <f t="shared" ca="1" si="96"/>
        <v>8.9309393389287894E-2</v>
      </c>
      <c r="CA13" s="53">
        <f t="shared" ca="1" si="96"/>
        <v>8.7674011325648449E-2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1188073.9362890851</v>
      </c>
      <c r="F14" s="19" t="s">
        <v>600</v>
      </c>
      <c r="G14" s="53">
        <f ca="1">H14</f>
        <v>1.8018018018018056E-2</v>
      </c>
      <c r="H14" s="53">
        <f ca="1">IF(ISNA(G8),NA(),IF(H4&lt;$C$10,(H8/OFFSET(H8,0,-H4))^(1/(H4)),(H8/OFFSET(H8,0,-$C$10))^(1/$C$10))-1)</f>
        <v>1.8018018018018056E-2</v>
      </c>
      <c r="I14" s="53">
        <f t="shared" ref="I14:BT14" ca="1" si="99">IF(ISNA(H8),NA(),IF(I4&lt;$C$10,(I8/OFFSET(I8,0,-I4))^(1/(I4)),(I8/OFFSET(I8,0,-$C$10))^(1/$C$10))-1)</f>
        <v>8.5946259848653561E-2</v>
      </c>
      <c r="J14" s="53">
        <f t="shared" ca="1" si="99"/>
        <v>0.30165576111264292</v>
      </c>
      <c r="K14" s="53">
        <f t="shared" ca="1" si="99"/>
        <v>0.36738615172579969</v>
      </c>
      <c r="L14" s="53">
        <f t="shared" ca="1" si="99"/>
        <v>0.37733480273715059</v>
      </c>
      <c r="M14" s="53">
        <f t="shared" ca="1" si="99"/>
        <v>0.56895116664089951</v>
      </c>
      <c r="N14" s="53">
        <f t="shared" ca="1" si="99"/>
        <v>0.55604921112887928</v>
      </c>
      <c r="O14" s="53">
        <f t="shared" ca="1" si="99"/>
        <v>0.45605237400141152</v>
      </c>
      <c r="P14" s="53">
        <f t="shared" ca="1" si="99"/>
        <v>0.37882061494847652</v>
      </c>
      <c r="Q14" s="53">
        <f t="shared" ca="1" si="99"/>
        <v>0.33671616641810154</v>
      </c>
      <c r="R14" s="53">
        <f t="shared" ca="1" si="99"/>
        <v>0.24998518137375547</v>
      </c>
      <c r="S14" s="53">
        <f t="shared" ca="1" si="99"/>
        <v>0.25678373272301247</v>
      </c>
      <c r="T14" s="53">
        <f t="shared" ca="1" si="99"/>
        <v>0.22619851762266974</v>
      </c>
      <c r="U14" s="53">
        <f t="shared" ca="1" si="99"/>
        <v>0.21117722301627695</v>
      </c>
      <c r="V14" s="53">
        <f t="shared" ca="1" si="99"/>
        <v>0.18495404980363772</v>
      </c>
      <c r="W14" s="53">
        <f t="shared" ca="1" si="99"/>
        <v>0.1283687150498074</v>
      </c>
      <c r="X14" s="53">
        <f t="shared" ca="1" si="99"/>
        <v>8.54162833352341E-2</v>
      </c>
      <c r="Y14" s="53">
        <f t="shared" ca="1" si="99"/>
        <v>7.9556756355114278E-2</v>
      </c>
      <c r="Z14" s="53">
        <f t="shared" ca="1" si="99"/>
        <v>4.5762335159649226E-2</v>
      </c>
      <c r="AA14" s="53">
        <f t="shared" ca="1" si="99"/>
        <v>3.2529976097482649E-2</v>
      </c>
      <c r="AB14" s="53">
        <f t="shared" ca="1" si="99"/>
        <v>3.3335660418406299E-2</v>
      </c>
      <c r="AC14" s="53">
        <f t="shared" ca="1" si="99"/>
        <v>6.0043166820877181E-2</v>
      </c>
      <c r="AD14" s="53">
        <f t="shared" ca="1" si="99"/>
        <v>5.5510571282548549E-2</v>
      </c>
      <c r="AE14" s="53">
        <f t="shared" ca="1" si="99"/>
        <v>4.7399735982935898E-2</v>
      </c>
      <c r="AF14" s="53">
        <f t="shared" ca="1" si="99"/>
        <v>3.5684387592362254E-2</v>
      </c>
      <c r="AG14" s="53">
        <f t="shared" ca="1" si="99"/>
        <v>1.3029003111225457E-2</v>
      </c>
      <c r="AH14" s="53">
        <f t="shared" ca="1" si="99"/>
        <v>-1.2081483966239648E-2</v>
      </c>
      <c r="AI14" s="53">
        <f t="shared" ca="1" si="99"/>
        <v>-4.4355853701425696E-2</v>
      </c>
      <c r="AJ14" s="53">
        <f t="shared" ca="1" si="99"/>
        <v>-4.7140037048407302E-2</v>
      </c>
      <c r="AK14" s="53">
        <f ca="1">IF(ISNA(AJ8),NA(),IF(AK4&lt;$C$10,(AK8/OFFSET(AK8,0,-AK4))^(1/(AK4)),(AK8/OFFSET(AK8,0,-$C$10))^(1/$C$10))-1)</f>
        <v>-4.8671638393620431E-2</v>
      </c>
      <c r="AL14" s="53">
        <f t="shared" ca="1" si="99"/>
        <v>-4.4674903409993805E-2</v>
      </c>
      <c r="AM14" s="53">
        <f t="shared" ca="1" si="99"/>
        <v>-9.9658378276844428E-2</v>
      </c>
      <c r="AN14" s="53">
        <f t="shared" ca="1" si="99"/>
        <v>-0.25565429588225663</v>
      </c>
      <c r="AO14" s="53">
        <f t="shared" ca="1" si="99"/>
        <v>-0.29221214284757924</v>
      </c>
      <c r="AP14" s="53">
        <f t="shared" ca="1" si="99"/>
        <v>-0.21511161238527821</v>
      </c>
      <c r="AQ14" s="53">
        <f t="shared" ca="1" si="99"/>
        <v>-0.23009686516119554</v>
      </c>
      <c r="AR14" s="53">
        <f t="shared" ca="1" si="99"/>
        <v>-0.18050237639330602</v>
      </c>
      <c r="AS14" s="53">
        <f t="shared" ca="1" si="99"/>
        <v>9.1997404928367832E-3</v>
      </c>
      <c r="AT14" s="53">
        <f t="shared" ca="1" si="99"/>
        <v>0.1564862303414758</v>
      </c>
      <c r="AU14" s="53">
        <f t="shared" ca="1" si="99"/>
        <v>7.5009959864900111E-2</v>
      </c>
      <c r="AV14" s="53">
        <f t="shared" ca="1" si="99"/>
        <v>0.12202774779134606</v>
      </c>
      <c r="AW14" s="53">
        <f t="shared" ca="1" si="99"/>
        <v>0.12723834095062125</v>
      </c>
      <c r="AX14" s="53">
        <f t="shared" ca="1" si="99"/>
        <v>0.16845818088559517</v>
      </c>
      <c r="AY14" s="53">
        <f t="shared" ca="1" si="99"/>
        <v>0.12802637954993945</v>
      </c>
      <c r="AZ14" s="53">
        <f t="shared" ca="1" si="99"/>
        <v>0.13236041647353392</v>
      </c>
      <c r="BA14" s="53">
        <f t="shared" ca="1" si="99"/>
        <v>0.12914867788308193</v>
      </c>
      <c r="BB14" s="53">
        <f t="shared" ca="1" si="99"/>
        <v>0.14920165755631665</v>
      </c>
      <c r="BC14" s="53">
        <f t="shared" ca="1" si="99"/>
        <v>0.12401002212316281</v>
      </c>
      <c r="BD14" s="53">
        <f t="shared" ca="1" si="99"/>
        <v>0.11642284061867425</v>
      </c>
      <c r="BE14" s="53">
        <f t="shared" ca="1" si="99"/>
        <v>0.11271424479582004</v>
      </c>
      <c r="BF14" s="53">
        <f t="shared" ca="1" si="99"/>
        <v>0.1387223624451468</v>
      </c>
      <c r="BG14" s="53">
        <f t="shared" ca="1" si="99"/>
        <v>0.15436180941809496</v>
      </c>
      <c r="BH14" s="53">
        <f t="shared" ca="1" si="99"/>
        <v>0.16412406539603785</v>
      </c>
      <c r="BI14" s="53">
        <f t="shared" ca="1" si="99"/>
        <v>0.16253249016681059</v>
      </c>
      <c r="BJ14" s="53">
        <f t="shared" ca="1" si="99"/>
        <v>0.16433479195518452</v>
      </c>
      <c r="BK14" s="53">
        <f t="shared" ca="1" si="99"/>
        <v>0.14439986629748836</v>
      </c>
      <c r="BL14" s="53">
        <f t="shared" ca="1" si="99"/>
        <v>0.16195292444149234</v>
      </c>
      <c r="BM14" s="53">
        <f t="shared" ca="1" si="99"/>
        <v>0.16720307413565827</v>
      </c>
      <c r="BN14" s="53">
        <f t="shared" ca="1" si="99"/>
        <v>0.17372722797755946</v>
      </c>
      <c r="BO14" s="53">
        <f t="shared" ca="1" si="99"/>
        <v>0.17381188895563038</v>
      </c>
      <c r="BP14" s="53">
        <f t="shared" ca="1" si="99"/>
        <v>0.17797721467676619</v>
      </c>
      <c r="BQ14" s="53">
        <f t="shared" ca="1" si="99"/>
        <v>0.14987049291071353</v>
      </c>
      <c r="BR14" s="53">
        <f t="shared" ca="1" si="99"/>
        <v>0.14111577784436014</v>
      </c>
      <c r="BS14" s="53">
        <f t="shared" ca="1" si="99"/>
        <v>0.13978756202718001</v>
      </c>
      <c r="BT14" s="53">
        <f t="shared" ca="1" si="99"/>
        <v>0.14320472222425296</v>
      </c>
      <c r="BU14" s="53">
        <f t="shared" ref="BU14:EF14" ca="1" si="100">IF(ISNA(BT8),NA(),IF(BU4&lt;$C$10,(BU8/OFFSET(BU8,0,-BU4))^(1/(BU4)),(BU8/OFFSET(BU8,0,-$C$10))^(1/$C$10))-1)</f>
        <v>0.13481660909280779</v>
      </c>
      <c r="BV14" s="53">
        <f t="shared" ca="1" si="100"/>
        <v>0.13467165931235558</v>
      </c>
      <c r="BW14" s="53">
        <f t="shared" ca="1" si="100"/>
        <v>0.11459797410656525</v>
      </c>
      <c r="BX14" s="53">
        <f t="shared" ca="1" si="100"/>
        <v>0.1017805598820396</v>
      </c>
      <c r="BY14" s="53">
        <f t="shared" ca="1" si="100"/>
        <v>8.8692807591367329E-2</v>
      </c>
      <c r="BZ14" s="53">
        <f t="shared" ca="1" si="100"/>
        <v>8.1112231344552477E-2</v>
      </c>
      <c r="CA14" s="53">
        <f t="shared" ca="1" si="100"/>
        <v>7.3130649414204774E-2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4.7E-2</v>
      </c>
      <c r="E15" s="93"/>
      <c r="F15" s="19" t="s">
        <v>567</v>
      </c>
      <c r="G15" s="53">
        <f ca="1">H15</f>
        <v>5.8823529411764719E-2</v>
      </c>
      <c r="H15" s="53">
        <f t="shared" ref="H15:BS15" ca="1" si="103">IF(ISNA(G6),NA(),IF(H4-$C$9&lt;$C$10,(H6/OFFSET(H6,0,-H4+$C$9))^(1/(H4-$C$9)),(H6/OFFSET(H6,0,-$C$10))^(1/$C$10))-1)</f>
        <v>5.8823529411764719E-2</v>
      </c>
      <c r="I15" s="53">
        <f t="shared" ca="1" si="103"/>
        <v>0.23669388480168463</v>
      </c>
      <c r="J15" s="53">
        <f t="shared" ca="1" si="103"/>
        <v>0.35186541120788095</v>
      </c>
      <c r="K15" s="53">
        <f t="shared" ca="1" si="103"/>
        <v>0.34720838252516084</v>
      </c>
      <c r="L15" s="53">
        <f t="shared" ca="1" si="103"/>
        <v>0.36984991212006024</v>
      </c>
      <c r="M15" s="53">
        <f t="shared" ca="1" si="103"/>
        <v>0.48730404166081853</v>
      </c>
      <c r="N15" s="53">
        <f t="shared" ca="1" si="103"/>
        <v>0.38603966410700363</v>
      </c>
      <c r="O15" s="53">
        <f t="shared" ca="1" si="103"/>
        <v>0.32418713431439827</v>
      </c>
      <c r="P15" s="53">
        <f t="shared" ca="1" si="103"/>
        <v>0.30628612910681352</v>
      </c>
      <c r="Q15" s="53">
        <f t="shared" ca="1" si="103"/>
        <v>0.25862740099739701</v>
      </c>
      <c r="R15" s="53">
        <f t="shared" ca="1" si="103"/>
        <v>0.22542702822963379</v>
      </c>
      <c r="S15" s="53">
        <f t="shared" ca="1" si="103"/>
        <v>0.26215180184615483</v>
      </c>
      <c r="T15" s="53">
        <f t="shared" ca="1" si="103"/>
        <v>0.23536074914669602</v>
      </c>
      <c r="U15" s="53">
        <f t="shared" ca="1" si="103"/>
        <v>0.21501013358599508</v>
      </c>
      <c r="V15" s="53">
        <f t="shared" ca="1" si="103"/>
        <v>0.19607358379436612</v>
      </c>
      <c r="W15" s="53">
        <f t="shared" ca="1" si="103"/>
        <v>0.14710735393710372</v>
      </c>
      <c r="X15" s="53">
        <f t="shared" ca="1" si="103"/>
        <v>0.13601767510298957</v>
      </c>
      <c r="Y15" s="53">
        <f t="shared" ca="1" si="103"/>
        <v>0.12988077455018643</v>
      </c>
      <c r="Z15" s="53">
        <f t="shared" ca="1" si="103"/>
        <v>0.1242582114187023</v>
      </c>
      <c r="AA15" s="53">
        <f t="shared" ca="1" si="103"/>
        <v>0.11913165813702342</v>
      </c>
      <c r="AB15" s="53">
        <f t="shared" ca="1" si="103"/>
        <v>9.2301632259450539E-2</v>
      </c>
      <c r="AC15" s="53">
        <f t="shared" ca="1" si="103"/>
        <v>0.11209140079615088</v>
      </c>
      <c r="AD15" s="53">
        <f t="shared" ca="1" si="103"/>
        <v>0.10946687745914963</v>
      </c>
      <c r="AE15" s="53">
        <f t="shared" ca="1" si="103"/>
        <v>0.10462052941447819</v>
      </c>
      <c r="AF15" s="53">
        <f t="shared" ca="1" si="103"/>
        <v>9.7224813214065842E-2</v>
      </c>
      <c r="AG15" s="53">
        <f t="shared" ca="1" si="103"/>
        <v>0.10812056215488464</v>
      </c>
      <c r="AH15" s="53">
        <f t="shared" ca="1" si="103"/>
        <v>7.9200116483885363E-2</v>
      </c>
      <c r="AI15" s="53">
        <f t="shared" ca="1" si="103"/>
        <v>6.8585053290947107E-2</v>
      </c>
      <c r="AJ15" s="53">
        <f t="shared" ca="1" si="103"/>
        <v>6.1471332805561607E-2</v>
      </c>
      <c r="AK15" s="53">
        <f t="shared" ca="1" si="103"/>
        <v>4.9067028902882281E-2</v>
      </c>
      <c r="AL15" s="53">
        <f t="shared" ca="1" si="103"/>
        <v>5.6258697627572518E-2</v>
      </c>
      <c r="AM15" s="53">
        <f t="shared" ca="1" si="103"/>
        <v>4.2051396515422113E-2</v>
      </c>
      <c r="AN15" s="53">
        <f t="shared" ca="1" si="103"/>
        <v>4.3541844774332983E-2</v>
      </c>
      <c r="AO15" s="53">
        <f t="shared" ca="1" si="103"/>
        <v>3.7982866370688928E-2</v>
      </c>
      <c r="AP15" s="53">
        <f t="shared" ca="1" si="103"/>
        <v>4.2251536563530534E-2</v>
      </c>
      <c r="AQ15" s="53">
        <f t="shared" ca="1" si="103"/>
        <v>2.7295986728967492E-2</v>
      </c>
      <c r="AR15" s="53">
        <f t="shared" ca="1" si="103"/>
        <v>3.0520469627012048E-2</v>
      </c>
      <c r="AS15" s="53">
        <f t="shared" ca="1" si="103"/>
        <v>2.249849339344534E-2</v>
      </c>
      <c r="AT15" s="53">
        <f t="shared" ca="1" si="103"/>
        <v>2.0236328452923891E-2</v>
      </c>
      <c r="AU15" s="53">
        <f t="shared" ca="1" si="103"/>
        <v>2.1672026773052799E-2</v>
      </c>
      <c r="AV15" s="53">
        <f t="shared" ca="1" si="103"/>
        <v>2.336621162538588E-2</v>
      </c>
      <c r="AW15" s="53">
        <f t="shared" ca="1" si="103"/>
        <v>2.5340157568064958E-2</v>
      </c>
      <c r="AX15" s="53">
        <f t="shared" ca="1" si="103"/>
        <v>2.6312617111201364E-2</v>
      </c>
      <c r="AY15" s="53">
        <f t="shared" ca="1" si="103"/>
        <v>2.9272166986501036E-2</v>
      </c>
      <c r="AZ15" s="53">
        <f t="shared" ca="1" si="103"/>
        <v>2.8993552702980097E-2</v>
      </c>
      <c r="BA15" s="53">
        <f t="shared" ca="1" si="103"/>
        <v>3.775038447643797E-2</v>
      </c>
      <c r="BB15" s="53">
        <f t="shared" ca="1" si="103"/>
        <v>4.1590588349435853E-2</v>
      </c>
      <c r="BC15" s="53">
        <f t="shared" ca="1" si="103"/>
        <v>4.9540095963274355E-2</v>
      </c>
      <c r="BD15" s="53">
        <f t="shared" ca="1" si="103"/>
        <v>5.9346478986689544E-2</v>
      </c>
      <c r="BE15" s="53">
        <f t="shared" ca="1" si="103"/>
        <v>6.8541383916450149E-2</v>
      </c>
      <c r="BF15" s="53">
        <f t="shared" ca="1" si="103"/>
        <v>7.3034069273674618E-2</v>
      </c>
      <c r="BG15" s="53">
        <f t="shared" ca="1" si="103"/>
        <v>7.8561391224887256E-2</v>
      </c>
      <c r="BH15" s="53">
        <f t="shared" ca="1" si="103"/>
        <v>8.7814592743404418E-2</v>
      </c>
      <c r="BI15" s="53">
        <f t="shared" ca="1" si="103"/>
        <v>9.0860214639579384E-2</v>
      </c>
      <c r="BJ15" s="53">
        <f t="shared" ca="1" si="103"/>
        <v>9.9148270095491764E-2</v>
      </c>
      <c r="BK15" s="53">
        <f t="shared" ca="1" si="103"/>
        <v>0.10439785550213321</v>
      </c>
      <c r="BL15" s="53">
        <f t="shared" ca="1" si="103"/>
        <v>0.114350696498837</v>
      </c>
      <c r="BM15" s="53">
        <f t="shared" ca="1" si="103"/>
        <v>0.11733546570124664</v>
      </c>
      <c r="BN15" s="53">
        <f t="shared" ca="1" si="103"/>
        <v>0.12734308533008987</v>
      </c>
      <c r="BO15" s="53">
        <f t="shared" ca="1" si="103"/>
        <v>0.13019694659932446</v>
      </c>
      <c r="BP15" s="53">
        <f t="shared" ca="1" si="103"/>
        <v>0.13195533094674494</v>
      </c>
      <c r="BQ15" s="53">
        <f t="shared" ca="1" si="103"/>
        <v>0.13250186243454865</v>
      </c>
      <c r="BR15" s="53">
        <f t="shared" ca="1" si="103"/>
        <v>0.13384066498761427</v>
      </c>
      <c r="BS15" s="53">
        <f t="shared" ca="1" si="103"/>
        <v>0.13060691834660476</v>
      </c>
      <c r="BT15" s="53">
        <f t="shared" ref="BT15:EE15" ca="1" si="104">IF(ISNA(BS6),NA(),IF(BT4-$C$9&lt;$C$10,(BT6/OFFSET(BT6,0,-BT4+$C$9))^(1/(BT4-$C$9)),(BT6/OFFSET(BT6,0,-$C$10))^(1/$C$10))-1)</f>
        <v>0.13165796672678365</v>
      </c>
      <c r="BU15" s="53">
        <f t="shared" ca="1" si="104"/>
        <v>0.13177935595035639</v>
      </c>
      <c r="BV15" s="53">
        <f t="shared" ca="1" si="104"/>
        <v>0.12739359491218738</v>
      </c>
      <c r="BW15" s="53">
        <f t="shared" ca="1" si="104"/>
        <v>0.12149871646176136</v>
      </c>
      <c r="BX15" s="53">
        <f t="shared" ca="1" si="104"/>
        <v>0.11923716126906969</v>
      </c>
      <c r="BY15" s="53">
        <f t="shared" ca="1" si="104"/>
        <v>0.1146422457562728</v>
      </c>
      <c r="BZ15" s="53">
        <f t="shared" ca="1" si="104"/>
        <v>0.11560524367875269</v>
      </c>
      <c r="CA15" s="53">
        <f t="shared" ca="1" si="104"/>
        <v>0.11618956766402078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464</v>
      </c>
      <c r="C16" s="21" t="e">
        <f>IF(Projections!Z39="",VLOOKUP(B2,Country_Data!C:L,10,FALSE),Projections!Z39)</f>
        <v>#N/A</v>
      </c>
      <c r="E16" s="93" t="s">
        <v>584</v>
      </c>
      <c r="F16" s="19" t="s">
        <v>568</v>
      </c>
      <c r="G16" s="94">
        <f ca="1">IFERROR(AVERAGE(E14:G14),NA())</f>
        <v>1.8018018018018056E-2</v>
      </c>
      <c r="H16" s="94">
        <f t="shared" ref="H16:O16" ca="1" si="107">IFERROR(AVERAGE(F14:H14),NA())</f>
        <v>1.8018018018018056E-2</v>
      </c>
      <c r="I16" s="94">
        <f t="shared" ca="1" si="107"/>
        <v>4.066076529489656E-2</v>
      </c>
      <c r="J16" s="94">
        <f t="shared" ca="1" si="107"/>
        <v>0.13520667965977151</v>
      </c>
      <c r="K16" s="94">
        <f t="shared" ca="1" si="107"/>
        <v>0.25166272422903208</v>
      </c>
      <c r="L16" s="94">
        <f t="shared" ca="1" si="107"/>
        <v>0.34879223852519775</v>
      </c>
      <c r="M16" s="94">
        <f ca="1">IFERROR(AVERAGE(K14:M14),NA())</f>
        <v>0.43789070703461658</v>
      </c>
      <c r="N16" s="94">
        <f t="shared" ca="1" si="107"/>
        <v>0.50077839350230979</v>
      </c>
      <c r="O16" s="94">
        <f t="shared" ca="1" si="107"/>
        <v>0.5270175839237301</v>
      </c>
      <c r="P16" s="94">
        <f ca="1">IFERROR(AVERAGE(N14:P14),NA())</f>
        <v>0.46364073335958911</v>
      </c>
      <c r="Q16" s="94">
        <f t="shared" ref="Q16:AC16" ca="1" si="108">IFERROR(AVERAGE(O14:Q14),NA())</f>
        <v>0.39052971845599654</v>
      </c>
      <c r="R16" s="94">
        <f t="shared" ca="1" si="108"/>
        <v>0.32184065424677782</v>
      </c>
      <c r="S16" s="94">
        <f t="shared" ca="1" si="108"/>
        <v>0.28116169350495651</v>
      </c>
      <c r="T16" s="94">
        <f t="shared" ca="1" si="108"/>
        <v>0.24432247723981257</v>
      </c>
      <c r="U16" s="94">
        <f t="shared" ca="1" si="108"/>
        <v>0.23138649112065304</v>
      </c>
      <c r="V16" s="94">
        <f t="shared" ca="1" si="108"/>
        <v>0.20744326348086148</v>
      </c>
      <c r="W16" s="94">
        <f t="shared" ca="1" si="108"/>
        <v>0.17483332928990736</v>
      </c>
      <c r="X16" s="94">
        <f t="shared" ca="1" si="108"/>
        <v>0.13291301606289307</v>
      </c>
      <c r="Y16" s="94">
        <f t="shared" ca="1" si="108"/>
        <v>9.778058491338526E-2</v>
      </c>
      <c r="Z16" s="94">
        <f t="shared" ca="1" si="108"/>
        <v>7.0245124949999196E-2</v>
      </c>
      <c r="AA16" s="94">
        <f t="shared" ca="1" si="108"/>
        <v>5.261635587074872E-2</v>
      </c>
      <c r="AB16" s="94">
        <f t="shared" ca="1" si="108"/>
        <v>3.7209323891846058E-2</v>
      </c>
      <c r="AC16" s="94">
        <f t="shared" ca="1" si="108"/>
        <v>4.1969601112255374E-2</v>
      </c>
      <c r="AD16" s="94">
        <f ca="1">IFERROR(AVERAGE(AB14:AD14),NA())</f>
        <v>4.962979950727734E-2</v>
      </c>
      <c r="AE16" s="94">
        <f ca="1">IFERROR(AVERAGE(AC14:AE14),NA())</f>
        <v>5.4317824695453876E-2</v>
      </c>
      <c r="AF16" s="94">
        <f t="shared" ref="AF16:CP16" ca="1" si="109">IFERROR(AVERAGE(AD14:AF14),NA())</f>
        <v>4.6198231619282236E-2</v>
      </c>
      <c r="AG16" s="94">
        <f t="shared" ca="1" si="109"/>
        <v>3.2037708895507867E-2</v>
      </c>
      <c r="AH16" s="94">
        <f t="shared" ca="1" si="109"/>
        <v>1.2210635579116022E-2</v>
      </c>
      <c r="AI16" s="94">
        <f t="shared" ca="1" si="109"/>
        <v>-1.4469444852146629E-2</v>
      </c>
      <c r="AJ16" s="94">
        <f t="shared" ca="1" si="109"/>
        <v>-3.4525791572024213E-2</v>
      </c>
      <c r="AK16" s="94">
        <f t="shared" ca="1" si="109"/>
        <v>-4.6722509714484474E-2</v>
      </c>
      <c r="AL16" s="94">
        <f t="shared" ca="1" si="109"/>
        <v>-4.6828859617340513E-2</v>
      </c>
      <c r="AM16" s="94">
        <f t="shared" ca="1" si="109"/>
        <v>-6.4334973360152883E-2</v>
      </c>
      <c r="AN16" s="94">
        <f t="shared" ca="1" si="109"/>
        <v>-0.13332919252303163</v>
      </c>
      <c r="AO16" s="94">
        <f t="shared" ca="1" si="109"/>
        <v>-0.21584160566889343</v>
      </c>
      <c r="AP16" s="94">
        <f t="shared" ca="1" si="109"/>
        <v>-0.25432601703837138</v>
      </c>
      <c r="AQ16" s="94">
        <f t="shared" ca="1" si="109"/>
        <v>-0.24580687346468433</v>
      </c>
      <c r="AR16" s="94">
        <f t="shared" ca="1" si="109"/>
        <v>-0.20857028464659325</v>
      </c>
      <c r="AS16" s="94">
        <f t="shared" ca="1" si="109"/>
        <v>-0.13379983368722159</v>
      </c>
      <c r="AT16" s="94">
        <f t="shared" ca="1" si="109"/>
        <v>-4.9388018529978135E-3</v>
      </c>
      <c r="AU16" s="94">
        <f t="shared" ca="1" si="109"/>
        <v>8.0231976899737559E-2</v>
      </c>
      <c r="AV16" s="94">
        <f t="shared" ca="1" si="109"/>
        <v>0.11784131266590732</v>
      </c>
      <c r="AW16" s="94">
        <f t="shared" ca="1" si="109"/>
        <v>0.10809201620228914</v>
      </c>
      <c r="AX16" s="94">
        <f t="shared" ca="1" si="109"/>
        <v>0.1392414232091875</v>
      </c>
      <c r="AY16" s="94">
        <f t="shared" ca="1" si="109"/>
        <v>0.14124096712871861</v>
      </c>
      <c r="AZ16" s="94">
        <f t="shared" ca="1" si="109"/>
        <v>0.14294832563635618</v>
      </c>
      <c r="BA16" s="94">
        <f t="shared" ca="1" si="109"/>
        <v>0.12984515796885177</v>
      </c>
      <c r="BB16" s="94">
        <f t="shared" ca="1" si="109"/>
        <v>0.13690358397097749</v>
      </c>
      <c r="BC16" s="94">
        <f t="shared" ca="1" si="109"/>
        <v>0.13412011918752045</v>
      </c>
      <c r="BD16" s="94">
        <f t="shared" ca="1" si="109"/>
        <v>0.1298781734327179</v>
      </c>
      <c r="BE16" s="94">
        <f t="shared" ca="1" si="109"/>
        <v>0.11771570251255237</v>
      </c>
      <c r="BF16" s="94">
        <f t="shared" ca="1" si="109"/>
        <v>0.1226198159532137</v>
      </c>
      <c r="BG16" s="94">
        <f t="shared" ca="1" si="109"/>
        <v>0.13526613888635394</v>
      </c>
      <c r="BH16" s="94">
        <f t="shared" ca="1" si="109"/>
        <v>0.15240274575309321</v>
      </c>
      <c r="BI16" s="94">
        <f t="shared" ca="1" si="109"/>
        <v>0.1603394549936478</v>
      </c>
      <c r="BJ16" s="94">
        <f t="shared" ca="1" si="109"/>
        <v>0.16366378250601099</v>
      </c>
      <c r="BK16" s="94">
        <f t="shared" ca="1" si="109"/>
        <v>0.15708904947316116</v>
      </c>
      <c r="BL16" s="94">
        <f t="shared" ca="1" si="109"/>
        <v>0.15689586089805507</v>
      </c>
      <c r="BM16" s="94">
        <f t="shared" ca="1" si="109"/>
        <v>0.157851954958213</v>
      </c>
      <c r="BN16" s="94">
        <f t="shared" ca="1" si="109"/>
        <v>0.16762774218490337</v>
      </c>
      <c r="BO16" s="94">
        <f t="shared" ca="1" si="109"/>
        <v>0.17158073035628271</v>
      </c>
      <c r="BP16" s="94">
        <f t="shared" ca="1" si="109"/>
        <v>0.17517211053665202</v>
      </c>
      <c r="BQ16" s="94">
        <f t="shared" ca="1" si="109"/>
        <v>0.16721986551437004</v>
      </c>
      <c r="BR16" s="94">
        <f t="shared" ca="1" si="109"/>
        <v>0.15632116181061328</v>
      </c>
      <c r="BS16" s="94">
        <f t="shared" ca="1" si="109"/>
        <v>0.14359127759408455</v>
      </c>
      <c r="BT16" s="94">
        <f t="shared" ca="1" si="109"/>
        <v>0.14136935403193104</v>
      </c>
      <c r="BU16" s="94">
        <f t="shared" ca="1" si="109"/>
        <v>0.13926963111474691</v>
      </c>
      <c r="BV16" s="94">
        <f t="shared" ca="1" si="109"/>
        <v>0.13756433020980544</v>
      </c>
      <c r="BW16" s="94">
        <f t="shared" ca="1" si="109"/>
        <v>0.12802874750390955</v>
      </c>
      <c r="BX16" s="94">
        <f t="shared" ca="1" si="109"/>
        <v>0.11701673110032014</v>
      </c>
      <c r="BY16" s="94">
        <f t="shared" ca="1" si="109"/>
        <v>0.10169044719332405</v>
      </c>
      <c r="BZ16" s="94">
        <f t="shared" ca="1" si="109"/>
        <v>9.0528532939319797E-2</v>
      </c>
      <c r="CA16" s="94">
        <f t="shared" ca="1" si="109"/>
        <v>8.0978562783374855E-2</v>
      </c>
      <c r="CB16" s="94" t="e">
        <f t="shared" ca="1" si="109"/>
        <v>#N/A</v>
      </c>
      <c r="CC16" s="94" t="e">
        <f t="shared" ca="1" si="109"/>
        <v>#N/A</v>
      </c>
      <c r="CD16" s="94" t="e">
        <f t="shared" ca="1" si="109"/>
        <v>#N/A</v>
      </c>
      <c r="CE16" s="94" t="e">
        <f t="shared" ca="1" si="109"/>
        <v>#N/A</v>
      </c>
      <c r="CF16" s="94" t="e">
        <f t="shared" ca="1" si="109"/>
        <v>#N/A</v>
      </c>
      <c r="CG16" s="94" t="e">
        <f t="shared" ca="1" si="109"/>
        <v>#N/A</v>
      </c>
      <c r="CH16" s="94" t="e">
        <f t="shared" ca="1" si="109"/>
        <v>#N/A</v>
      </c>
      <c r="CI16" s="94" t="e">
        <f t="shared" ca="1" si="109"/>
        <v>#N/A</v>
      </c>
      <c r="CJ16" s="94" t="e">
        <f t="shared" ca="1" si="109"/>
        <v>#N/A</v>
      </c>
      <c r="CK16" s="94" t="e">
        <f t="shared" ca="1" si="109"/>
        <v>#N/A</v>
      </c>
      <c r="CL16" s="94" t="e">
        <f t="shared" ca="1" si="109"/>
        <v>#N/A</v>
      </c>
      <c r="CM16" s="94" t="e">
        <f t="shared" ca="1" si="109"/>
        <v>#N/A</v>
      </c>
      <c r="CN16" s="94" t="e">
        <f t="shared" ca="1" si="109"/>
        <v>#N/A</v>
      </c>
      <c r="CO16" s="94" t="e">
        <f t="shared" ca="1" si="109"/>
        <v>#N/A</v>
      </c>
      <c r="CP16" s="94" t="e">
        <f t="shared" ca="1" si="109"/>
        <v>#N/A</v>
      </c>
      <c r="CQ16" s="94" t="e">
        <f t="shared" ref="CQ16:FB16" ca="1" si="110">IFERROR(AVERAGE(CO14:CQ14),NA())</f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ca="1" si="110"/>
        <v>#N/A</v>
      </c>
      <c r="EG16" s="94" t="e">
        <f t="shared" ca="1" si="110"/>
        <v>#N/A</v>
      </c>
      <c r="EH16" s="94" t="e">
        <f t="shared" ca="1" si="110"/>
        <v>#N/A</v>
      </c>
      <c r="EI16" s="94" t="e">
        <f t="shared" ca="1" si="110"/>
        <v>#N/A</v>
      </c>
      <c r="EJ16" s="94" t="e">
        <f t="shared" ca="1" si="110"/>
        <v>#N/A</v>
      </c>
      <c r="EK16" s="94" t="e">
        <f t="shared" ca="1" si="110"/>
        <v>#N/A</v>
      </c>
      <c r="EL16" s="94" t="e">
        <f t="shared" ca="1" si="110"/>
        <v>#N/A</v>
      </c>
      <c r="EM16" s="94" t="e">
        <f t="shared" ca="1" si="110"/>
        <v>#N/A</v>
      </c>
      <c r="EN16" s="94" t="e">
        <f t="shared" ca="1" si="110"/>
        <v>#N/A</v>
      </c>
      <c r="EO16" s="94" t="e">
        <f t="shared" ca="1" si="110"/>
        <v>#N/A</v>
      </c>
      <c r="EP16" s="94" t="e">
        <f t="shared" ca="1" si="110"/>
        <v>#N/A</v>
      </c>
      <c r="EQ16" s="94" t="e">
        <f t="shared" ca="1" si="110"/>
        <v>#N/A</v>
      </c>
      <c r="ER16" s="94" t="e">
        <f t="shared" ca="1" si="110"/>
        <v>#N/A</v>
      </c>
      <c r="ES16" s="94" t="e">
        <f t="shared" ca="1" si="110"/>
        <v>#N/A</v>
      </c>
      <c r="ET16" s="94" t="e">
        <f t="shared" ca="1" si="110"/>
        <v>#N/A</v>
      </c>
      <c r="EU16" s="94" t="e">
        <f t="shared" ca="1" si="110"/>
        <v>#N/A</v>
      </c>
      <c r="EV16" s="94" t="e">
        <f t="shared" ca="1" si="110"/>
        <v>#N/A</v>
      </c>
      <c r="EW16" s="94" t="e">
        <f t="shared" ca="1" si="110"/>
        <v>#N/A</v>
      </c>
      <c r="EX16" s="94" t="e">
        <f t="shared" ca="1" si="110"/>
        <v>#N/A</v>
      </c>
      <c r="EY16" s="94" t="e">
        <f t="shared" ca="1" si="110"/>
        <v>#N/A</v>
      </c>
      <c r="EZ16" s="94" t="e">
        <f t="shared" ca="1" si="110"/>
        <v>#N/A</v>
      </c>
      <c r="FA16" s="94" t="e">
        <f t="shared" ca="1" si="110"/>
        <v>#N/A</v>
      </c>
      <c r="FB16" s="94" t="e">
        <f t="shared" ca="1" si="110"/>
        <v>#N/A</v>
      </c>
      <c r="FC16" s="94" t="e">
        <f t="shared" ref="FC16:HN16" ca="1" si="111">IFERROR(AVERAGE(FA14:FC14),NA())</f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ca="1" si="111"/>
        <v>#N/A</v>
      </c>
      <c r="GS16" s="94" t="e">
        <f t="shared" ca="1" si="111"/>
        <v>#N/A</v>
      </c>
      <c r="GT16" s="94" t="e">
        <f t="shared" ca="1" si="111"/>
        <v>#N/A</v>
      </c>
      <c r="GU16" s="94" t="e">
        <f t="shared" ca="1" si="111"/>
        <v>#N/A</v>
      </c>
      <c r="GV16" s="94" t="e">
        <f t="shared" ca="1" si="111"/>
        <v>#N/A</v>
      </c>
      <c r="GW16" s="94" t="e">
        <f t="shared" ca="1" si="111"/>
        <v>#N/A</v>
      </c>
      <c r="GX16" s="94" t="e">
        <f t="shared" ca="1" si="111"/>
        <v>#N/A</v>
      </c>
      <c r="GY16" s="94" t="e">
        <f t="shared" ca="1" si="111"/>
        <v>#N/A</v>
      </c>
      <c r="GZ16" s="94" t="e">
        <f t="shared" ca="1" si="111"/>
        <v>#N/A</v>
      </c>
      <c r="HA16" s="94" t="e">
        <f t="shared" ca="1" si="111"/>
        <v>#N/A</v>
      </c>
      <c r="HB16" s="94" t="e">
        <f t="shared" ca="1" si="111"/>
        <v>#N/A</v>
      </c>
      <c r="HC16" s="94" t="e">
        <f t="shared" ca="1" si="111"/>
        <v>#N/A</v>
      </c>
      <c r="HD16" s="94" t="e">
        <f t="shared" ca="1" si="111"/>
        <v>#N/A</v>
      </c>
      <c r="HE16" s="94" t="e">
        <f t="shared" ca="1" si="111"/>
        <v>#N/A</v>
      </c>
      <c r="HF16" s="94" t="e">
        <f t="shared" ca="1" si="111"/>
        <v>#N/A</v>
      </c>
      <c r="HG16" s="94" t="e">
        <f t="shared" ca="1" si="111"/>
        <v>#N/A</v>
      </c>
      <c r="HH16" s="94" t="e">
        <f t="shared" ca="1" si="111"/>
        <v>#N/A</v>
      </c>
      <c r="HI16" s="94" t="e">
        <f t="shared" ca="1" si="111"/>
        <v>#N/A</v>
      </c>
      <c r="HJ16" s="94" t="e">
        <f t="shared" ca="1" si="111"/>
        <v>#N/A</v>
      </c>
      <c r="HK16" s="94" t="e">
        <f t="shared" ca="1" si="111"/>
        <v>#N/A</v>
      </c>
      <c r="HL16" s="94" t="e">
        <f t="shared" ca="1" si="111"/>
        <v>#N/A</v>
      </c>
      <c r="HM16" s="94" t="e">
        <f t="shared" ca="1" si="111"/>
        <v>#N/A</v>
      </c>
      <c r="HN16" s="94" t="e">
        <f t="shared" ca="1" si="111"/>
        <v>#N/A</v>
      </c>
      <c r="HO16" s="94" t="e">
        <f t="shared" ref="HO16:IN16" ca="1" si="112">IFERROR(AVERAGE(HM14:HO14),NA())</f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496</v>
      </c>
      <c r="C17" s="23">
        <v>2.5000000000000001E-2</v>
      </c>
      <c r="E17" s="93" t="s">
        <v>584</v>
      </c>
      <c r="F17" s="19" t="s">
        <v>567</v>
      </c>
      <c r="G17" s="94">
        <f t="shared" ref="G17:AC17" ca="1" si="113">IFERROR(AVERAGE(E15:G15),NA())</f>
        <v>5.8823529411764719E-2</v>
      </c>
      <c r="H17" s="94">
        <f t="shared" ca="1" si="113"/>
        <v>5.8823529411764719E-2</v>
      </c>
      <c r="I17" s="94">
        <f t="shared" ca="1" si="113"/>
        <v>0.11811364787507135</v>
      </c>
      <c r="J17" s="94">
        <f t="shared" ca="1" si="113"/>
        <v>0.21579427514044344</v>
      </c>
      <c r="K17" s="94">
        <f t="shared" ca="1" si="113"/>
        <v>0.31192255951157549</v>
      </c>
      <c r="L17" s="94">
        <f t="shared" ca="1" si="113"/>
        <v>0.35630790195103401</v>
      </c>
      <c r="M17" s="94">
        <f t="shared" ca="1" si="113"/>
        <v>0.40145411210201321</v>
      </c>
      <c r="N17" s="94">
        <f t="shared" ca="1" si="113"/>
        <v>0.41439787262929412</v>
      </c>
      <c r="O17" s="94">
        <f t="shared" ca="1" si="113"/>
        <v>0.3991769466940735</v>
      </c>
      <c r="P17" s="94">
        <f t="shared" ca="1" si="113"/>
        <v>0.33883764250940512</v>
      </c>
      <c r="Q17" s="94">
        <f t="shared" ca="1" si="113"/>
        <v>0.29636688813953627</v>
      </c>
      <c r="R17" s="94">
        <f t="shared" ca="1" si="113"/>
        <v>0.2634468527779481</v>
      </c>
      <c r="S17" s="94">
        <f t="shared" ca="1" si="113"/>
        <v>0.24873541035772853</v>
      </c>
      <c r="T17" s="94">
        <f t="shared" ca="1" si="113"/>
        <v>0.24097985974082822</v>
      </c>
      <c r="U17" s="94">
        <f t="shared" ca="1" si="113"/>
        <v>0.23750756152628197</v>
      </c>
      <c r="V17" s="94">
        <f t="shared" ca="1" si="113"/>
        <v>0.21548148884235241</v>
      </c>
      <c r="W17" s="94">
        <f t="shared" ca="1" si="113"/>
        <v>0.18606369043915497</v>
      </c>
      <c r="X17" s="94">
        <f t="shared" ca="1" si="113"/>
        <v>0.1597328709448198</v>
      </c>
      <c r="Y17" s="94">
        <f t="shared" ca="1" si="113"/>
        <v>0.13766860119675992</v>
      </c>
      <c r="Z17" s="94">
        <f t="shared" ca="1" si="113"/>
        <v>0.13005222035729277</v>
      </c>
      <c r="AA17" s="94">
        <f t="shared" ca="1" si="113"/>
        <v>0.12442354803530405</v>
      </c>
      <c r="AB17" s="94">
        <f t="shared" ca="1" si="113"/>
        <v>0.11189716727172543</v>
      </c>
      <c r="AC17" s="94">
        <f t="shared" ca="1" si="113"/>
        <v>0.10784156373087495</v>
      </c>
      <c r="AD17" s="94">
        <f ca="1">IFERROR(AVERAGE(AB15:AD15),NA())</f>
        <v>0.10461997017158368</v>
      </c>
      <c r="AE17" s="94">
        <f t="shared" ref="AE17:CP17" ca="1" si="114">IFERROR(AVERAGE(AC15:AE15),NA())</f>
        <v>0.10872626922325956</v>
      </c>
      <c r="AF17" s="94">
        <f t="shared" ca="1" si="114"/>
        <v>0.10377074002923121</v>
      </c>
      <c r="AG17" s="94">
        <f t="shared" ca="1" si="114"/>
        <v>0.10332196826114289</v>
      </c>
      <c r="AH17" s="94">
        <f t="shared" ca="1" si="114"/>
        <v>9.4848497284278618E-2</v>
      </c>
      <c r="AI17" s="94">
        <f t="shared" ca="1" si="114"/>
        <v>8.530191064323904E-2</v>
      </c>
      <c r="AJ17" s="94">
        <f t="shared" ca="1" si="114"/>
        <v>6.9752167526798026E-2</v>
      </c>
      <c r="AK17" s="94">
        <f t="shared" ca="1" si="114"/>
        <v>5.9707804999796998E-2</v>
      </c>
      <c r="AL17" s="94">
        <f t="shared" ca="1" si="114"/>
        <v>5.5599019778672133E-2</v>
      </c>
      <c r="AM17" s="94">
        <f t="shared" ca="1" si="114"/>
        <v>4.9125707681958973E-2</v>
      </c>
      <c r="AN17" s="94">
        <f t="shared" ca="1" si="114"/>
        <v>4.7283979639109207E-2</v>
      </c>
      <c r="AO17" s="94">
        <f t="shared" ca="1" si="114"/>
        <v>4.1192035886814672E-2</v>
      </c>
      <c r="AP17" s="94">
        <f t="shared" ca="1" si="114"/>
        <v>4.1258749236184146E-2</v>
      </c>
      <c r="AQ17" s="94">
        <f t="shared" ca="1" si="114"/>
        <v>3.584346322106232E-2</v>
      </c>
      <c r="AR17" s="94">
        <f t="shared" ca="1" si="114"/>
        <v>3.3355997639836689E-2</v>
      </c>
      <c r="AS17" s="94">
        <f t="shared" ca="1" si="114"/>
        <v>2.677164991647496E-2</v>
      </c>
      <c r="AT17" s="94">
        <f t="shared" ca="1" si="114"/>
        <v>2.4418430491127092E-2</v>
      </c>
      <c r="AU17" s="94">
        <f t="shared" ca="1" si="114"/>
        <v>2.1468949539807342E-2</v>
      </c>
      <c r="AV17" s="94">
        <f t="shared" ca="1" si="114"/>
        <v>2.1758188950454189E-2</v>
      </c>
      <c r="AW17" s="94">
        <f t="shared" ca="1" si="114"/>
        <v>2.3459465322167878E-2</v>
      </c>
      <c r="AX17" s="94">
        <f t="shared" ca="1" si="114"/>
        <v>2.5006328768217401E-2</v>
      </c>
      <c r="AY17" s="94">
        <f t="shared" ca="1" si="114"/>
        <v>2.6974980555255785E-2</v>
      </c>
      <c r="AZ17" s="94">
        <f t="shared" ca="1" si="114"/>
        <v>2.8192778933560831E-2</v>
      </c>
      <c r="BA17" s="94">
        <f t="shared" ca="1" si="114"/>
        <v>3.200536805530637E-2</v>
      </c>
      <c r="BB17" s="94">
        <f t="shared" ca="1" si="114"/>
        <v>3.6111508509617973E-2</v>
      </c>
      <c r="BC17" s="94">
        <f t="shared" ca="1" si="114"/>
        <v>4.2960356263049393E-2</v>
      </c>
      <c r="BD17" s="94">
        <f t="shared" ca="1" si="114"/>
        <v>5.0159054433133253E-2</v>
      </c>
      <c r="BE17" s="94">
        <f t="shared" ca="1" si="114"/>
        <v>5.9142652955471352E-2</v>
      </c>
      <c r="BF17" s="94">
        <f t="shared" ca="1" si="114"/>
        <v>6.6973977392271442E-2</v>
      </c>
      <c r="BG17" s="94">
        <f t="shared" ca="1" si="114"/>
        <v>7.3378948138337341E-2</v>
      </c>
      <c r="BH17" s="94">
        <f t="shared" ca="1" si="114"/>
        <v>7.9803351080655435E-2</v>
      </c>
      <c r="BI17" s="94">
        <f t="shared" ca="1" si="114"/>
        <v>8.5745399535957015E-2</v>
      </c>
      <c r="BJ17" s="94">
        <f t="shared" ca="1" si="114"/>
        <v>9.2607692492825189E-2</v>
      </c>
      <c r="BK17" s="94">
        <f t="shared" ca="1" si="114"/>
        <v>9.8135446745734781E-2</v>
      </c>
      <c r="BL17" s="94">
        <f t="shared" ca="1" si="114"/>
        <v>0.10596560736548732</v>
      </c>
      <c r="BM17" s="94">
        <f t="shared" ca="1" si="114"/>
        <v>0.11202800590073896</v>
      </c>
      <c r="BN17" s="94">
        <f t="shared" ca="1" si="114"/>
        <v>0.11967641584339117</v>
      </c>
      <c r="BO17" s="94">
        <f t="shared" ca="1" si="114"/>
        <v>0.12495849921022033</v>
      </c>
      <c r="BP17" s="94">
        <f t="shared" ca="1" si="114"/>
        <v>0.12983178762538641</v>
      </c>
      <c r="BQ17" s="94">
        <f t="shared" ca="1" si="114"/>
        <v>0.13155137999353936</v>
      </c>
      <c r="BR17" s="94">
        <f t="shared" ca="1" si="114"/>
        <v>0.13276595278963596</v>
      </c>
      <c r="BS17" s="94">
        <f t="shared" ca="1" si="114"/>
        <v>0.13231648192292256</v>
      </c>
      <c r="BT17" s="94">
        <f t="shared" ca="1" si="114"/>
        <v>0.13203518335366757</v>
      </c>
      <c r="BU17" s="94">
        <f t="shared" ca="1" si="114"/>
        <v>0.13134808034124826</v>
      </c>
      <c r="BV17" s="94">
        <f t="shared" ca="1" si="114"/>
        <v>0.1302769725297758</v>
      </c>
      <c r="BW17" s="94">
        <f t="shared" ca="1" si="114"/>
        <v>0.12689055577476838</v>
      </c>
      <c r="BX17" s="94">
        <f t="shared" ca="1" si="114"/>
        <v>0.12270982421433947</v>
      </c>
      <c r="BY17" s="94">
        <f t="shared" ca="1" si="114"/>
        <v>0.11845937449570128</v>
      </c>
      <c r="BZ17" s="94">
        <f t="shared" ca="1" si="114"/>
        <v>0.11649488356803173</v>
      </c>
      <c r="CA17" s="94">
        <f t="shared" ca="1" si="114"/>
        <v>0.11547901903301543</v>
      </c>
      <c r="CB17" s="94" t="e">
        <f t="shared" ca="1" si="114"/>
        <v>#N/A</v>
      </c>
      <c r="CC17" s="94" t="e">
        <f t="shared" ca="1" si="114"/>
        <v>#N/A</v>
      </c>
      <c r="CD17" s="94" t="e">
        <f t="shared" ca="1" si="114"/>
        <v>#N/A</v>
      </c>
      <c r="CE17" s="94" t="e">
        <f t="shared" ca="1" si="114"/>
        <v>#N/A</v>
      </c>
      <c r="CF17" s="94" t="e">
        <f t="shared" ca="1" si="114"/>
        <v>#N/A</v>
      </c>
      <c r="CG17" s="94" t="e">
        <f t="shared" ca="1" si="114"/>
        <v>#N/A</v>
      </c>
      <c r="CH17" s="94" t="e">
        <f t="shared" ca="1" si="114"/>
        <v>#N/A</v>
      </c>
      <c r="CI17" s="94" t="e">
        <f t="shared" ca="1" si="114"/>
        <v>#N/A</v>
      </c>
      <c r="CJ17" s="94" t="e">
        <f t="shared" ca="1" si="114"/>
        <v>#N/A</v>
      </c>
      <c r="CK17" s="94" t="e">
        <f t="shared" ca="1" si="114"/>
        <v>#N/A</v>
      </c>
      <c r="CL17" s="94" t="e">
        <f t="shared" ca="1" si="114"/>
        <v>#N/A</v>
      </c>
      <c r="CM17" s="94" t="e">
        <f t="shared" ca="1" si="114"/>
        <v>#N/A</v>
      </c>
      <c r="CN17" s="94" t="e">
        <f t="shared" ca="1" si="114"/>
        <v>#N/A</v>
      </c>
      <c r="CO17" s="94" t="e">
        <f t="shared" ca="1" si="114"/>
        <v>#N/A</v>
      </c>
      <c r="CP17" s="94" t="e">
        <f t="shared" ca="1" si="114"/>
        <v>#N/A</v>
      </c>
      <c r="CQ17" s="94" t="e">
        <f t="shared" ref="CQ17:FB17" ca="1" si="115">IFERROR(AVERAGE(CO15:CQ15),NA())</f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ca="1" si="115"/>
        <v>#N/A</v>
      </c>
      <c r="EG17" s="94" t="e">
        <f t="shared" ca="1" si="115"/>
        <v>#N/A</v>
      </c>
      <c r="EH17" s="94" t="e">
        <f t="shared" ca="1" si="115"/>
        <v>#N/A</v>
      </c>
      <c r="EI17" s="94" t="e">
        <f t="shared" ca="1" si="115"/>
        <v>#N/A</v>
      </c>
      <c r="EJ17" s="94" t="e">
        <f t="shared" ca="1" si="115"/>
        <v>#N/A</v>
      </c>
      <c r="EK17" s="94" t="e">
        <f t="shared" ca="1" si="115"/>
        <v>#N/A</v>
      </c>
      <c r="EL17" s="94" t="e">
        <f t="shared" ca="1" si="115"/>
        <v>#N/A</v>
      </c>
      <c r="EM17" s="94" t="e">
        <f t="shared" ca="1" si="115"/>
        <v>#N/A</v>
      </c>
      <c r="EN17" s="94" t="e">
        <f t="shared" ca="1" si="115"/>
        <v>#N/A</v>
      </c>
      <c r="EO17" s="94" t="e">
        <f t="shared" ca="1" si="115"/>
        <v>#N/A</v>
      </c>
      <c r="EP17" s="94" t="e">
        <f t="shared" ca="1" si="115"/>
        <v>#N/A</v>
      </c>
      <c r="EQ17" s="94" t="e">
        <f t="shared" ca="1" si="115"/>
        <v>#N/A</v>
      </c>
      <c r="ER17" s="94" t="e">
        <f t="shared" ca="1" si="115"/>
        <v>#N/A</v>
      </c>
      <c r="ES17" s="94" t="e">
        <f t="shared" ca="1" si="115"/>
        <v>#N/A</v>
      </c>
      <c r="ET17" s="94" t="e">
        <f t="shared" ca="1" si="115"/>
        <v>#N/A</v>
      </c>
      <c r="EU17" s="94" t="e">
        <f t="shared" ca="1" si="115"/>
        <v>#N/A</v>
      </c>
      <c r="EV17" s="94" t="e">
        <f t="shared" ca="1" si="115"/>
        <v>#N/A</v>
      </c>
      <c r="EW17" s="94" t="e">
        <f t="shared" ca="1" si="115"/>
        <v>#N/A</v>
      </c>
      <c r="EX17" s="94" t="e">
        <f t="shared" ca="1" si="115"/>
        <v>#N/A</v>
      </c>
      <c r="EY17" s="94" t="e">
        <f t="shared" ca="1" si="115"/>
        <v>#N/A</v>
      </c>
      <c r="EZ17" s="94" t="e">
        <f t="shared" ca="1" si="115"/>
        <v>#N/A</v>
      </c>
      <c r="FA17" s="94" t="e">
        <f t="shared" ca="1" si="115"/>
        <v>#N/A</v>
      </c>
      <c r="FB17" s="94" t="e">
        <f t="shared" ca="1" si="115"/>
        <v>#N/A</v>
      </c>
      <c r="FC17" s="94" t="e">
        <f t="shared" ref="FC17:HN17" ca="1" si="116">IFERROR(AVERAGE(FA15:FC15),NA())</f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ca="1" si="116"/>
        <v>#N/A</v>
      </c>
      <c r="GS17" s="94" t="e">
        <f t="shared" ca="1" si="116"/>
        <v>#N/A</v>
      </c>
      <c r="GT17" s="94" t="e">
        <f t="shared" ca="1" si="116"/>
        <v>#N/A</v>
      </c>
      <c r="GU17" s="94" t="e">
        <f t="shared" ca="1" si="116"/>
        <v>#N/A</v>
      </c>
      <c r="GV17" s="94" t="e">
        <f t="shared" ca="1" si="116"/>
        <v>#N/A</v>
      </c>
      <c r="GW17" s="94" t="e">
        <f t="shared" ca="1" si="116"/>
        <v>#N/A</v>
      </c>
      <c r="GX17" s="94" t="e">
        <f t="shared" ca="1" si="116"/>
        <v>#N/A</v>
      </c>
      <c r="GY17" s="94" t="e">
        <f t="shared" ca="1" si="116"/>
        <v>#N/A</v>
      </c>
      <c r="GZ17" s="94" t="e">
        <f t="shared" ca="1" si="116"/>
        <v>#N/A</v>
      </c>
      <c r="HA17" s="94" t="e">
        <f t="shared" ca="1" si="116"/>
        <v>#N/A</v>
      </c>
      <c r="HB17" s="94" t="e">
        <f t="shared" ca="1" si="116"/>
        <v>#N/A</v>
      </c>
      <c r="HC17" s="94" t="e">
        <f t="shared" ca="1" si="116"/>
        <v>#N/A</v>
      </c>
      <c r="HD17" s="94" t="e">
        <f t="shared" ca="1" si="116"/>
        <v>#N/A</v>
      </c>
      <c r="HE17" s="94" t="e">
        <f t="shared" ca="1" si="116"/>
        <v>#N/A</v>
      </c>
      <c r="HF17" s="94" t="e">
        <f t="shared" ca="1" si="116"/>
        <v>#N/A</v>
      </c>
      <c r="HG17" s="94" t="e">
        <f t="shared" ca="1" si="116"/>
        <v>#N/A</v>
      </c>
      <c r="HH17" s="94" t="e">
        <f t="shared" ca="1" si="116"/>
        <v>#N/A</v>
      </c>
      <c r="HI17" s="94" t="e">
        <f t="shared" ca="1" si="116"/>
        <v>#N/A</v>
      </c>
      <c r="HJ17" s="94" t="e">
        <f t="shared" ca="1" si="116"/>
        <v>#N/A</v>
      </c>
      <c r="HK17" s="94" t="e">
        <f t="shared" ca="1" si="116"/>
        <v>#N/A</v>
      </c>
      <c r="HL17" s="94" t="e">
        <f t="shared" ca="1" si="116"/>
        <v>#N/A</v>
      </c>
      <c r="HM17" s="94" t="e">
        <f t="shared" ca="1" si="116"/>
        <v>#N/A</v>
      </c>
      <c r="HN17" s="94" t="e">
        <f t="shared" ca="1" si="116"/>
        <v>#N/A</v>
      </c>
      <c r="HO17" s="94" t="e">
        <f t="shared" ref="HO17:IN17" ca="1" si="117">IFERROR(AVERAGE(HM15:HO15),NA())</f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477</v>
      </c>
      <c r="C19" s="40">
        <f>VLOOKUP(B2,Country_Data!B:J,9,FALSE)</f>
        <v>6913108351</v>
      </c>
      <c r="F19" s="19" t="s">
        <v>464</v>
      </c>
      <c r="G19" s="40" t="e">
        <f>$C$16</f>
        <v>#N/A</v>
      </c>
      <c r="H19" s="40" t="e">
        <f t="shared" ref="H19:BS19" si="118">$C$16</f>
        <v>#N/A</v>
      </c>
      <c r="I19" s="40" t="e">
        <f t="shared" si="118"/>
        <v>#N/A</v>
      </c>
      <c r="J19" s="40" t="e">
        <f t="shared" si="118"/>
        <v>#N/A</v>
      </c>
      <c r="K19" s="40" t="e">
        <f t="shared" si="118"/>
        <v>#N/A</v>
      </c>
      <c r="L19" s="40" t="e">
        <f t="shared" si="118"/>
        <v>#N/A</v>
      </c>
      <c r="M19" s="40" t="e">
        <f t="shared" si="118"/>
        <v>#N/A</v>
      </c>
      <c r="N19" s="40" t="e">
        <f t="shared" si="118"/>
        <v>#N/A</v>
      </c>
      <c r="O19" s="40" t="e">
        <f t="shared" si="118"/>
        <v>#N/A</v>
      </c>
      <c r="P19" s="40" t="e">
        <f t="shared" si="118"/>
        <v>#N/A</v>
      </c>
      <c r="Q19" s="40" t="e">
        <f t="shared" si="118"/>
        <v>#N/A</v>
      </c>
      <c r="R19" s="40" t="e">
        <f t="shared" si="118"/>
        <v>#N/A</v>
      </c>
      <c r="S19" s="40" t="e">
        <f t="shared" si="118"/>
        <v>#N/A</v>
      </c>
      <c r="T19" s="40" t="e">
        <f t="shared" si="118"/>
        <v>#N/A</v>
      </c>
      <c r="U19" s="40" t="e">
        <f t="shared" si="118"/>
        <v>#N/A</v>
      </c>
      <c r="V19" s="40" t="e">
        <f t="shared" si="118"/>
        <v>#N/A</v>
      </c>
      <c r="W19" s="40" t="e">
        <f t="shared" si="118"/>
        <v>#N/A</v>
      </c>
      <c r="X19" s="40" t="e">
        <f t="shared" si="118"/>
        <v>#N/A</v>
      </c>
      <c r="Y19" s="40" t="e">
        <f t="shared" si="118"/>
        <v>#N/A</v>
      </c>
      <c r="Z19" s="40" t="e">
        <f t="shared" si="118"/>
        <v>#N/A</v>
      </c>
      <c r="AA19" s="40" t="e">
        <f t="shared" si="118"/>
        <v>#N/A</v>
      </c>
      <c r="AB19" s="40" t="e">
        <f t="shared" si="118"/>
        <v>#N/A</v>
      </c>
      <c r="AC19" s="40" t="e">
        <f t="shared" si="118"/>
        <v>#N/A</v>
      </c>
      <c r="AD19" s="40" t="e">
        <f t="shared" si="118"/>
        <v>#N/A</v>
      </c>
      <c r="AE19" s="40" t="e">
        <f t="shared" si="118"/>
        <v>#N/A</v>
      </c>
      <c r="AF19" s="40" t="e">
        <f t="shared" si="118"/>
        <v>#N/A</v>
      </c>
      <c r="AG19" s="40" t="e">
        <f t="shared" si="118"/>
        <v>#N/A</v>
      </c>
      <c r="AH19" s="40" t="e">
        <f t="shared" si="118"/>
        <v>#N/A</v>
      </c>
      <c r="AI19" s="40" t="e">
        <f t="shared" si="118"/>
        <v>#N/A</v>
      </c>
      <c r="AJ19" s="40" t="e">
        <f t="shared" si="118"/>
        <v>#N/A</v>
      </c>
      <c r="AK19" s="40" t="e">
        <f t="shared" si="118"/>
        <v>#N/A</v>
      </c>
      <c r="AL19" s="40" t="e">
        <f t="shared" si="118"/>
        <v>#N/A</v>
      </c>
      <c r="AM19" s="40" t="e">
        <f t="shared" si="118"/>
        <v>#N/A</v>
      </c>
      <c r="AN19" s="40" t="e">
        <f t="shared" si="118"/>
        <v>#N/A</v>
      </c>
      <c r="AO19" s="40" t="e">
        <f t="shared" si="118"/>
        <v>#N/A</v>
      </c>
      <c r="AP19" s="40" t="e">
        <f t="shared" si="118"/>
        <v>#N/A</v>
      </c>
      <c r="AQ19" s="40" t="e">
        <f t="shared" si="118"/>
        <v>#N/A</v>
      </c>
      <c r="AR19" s="40" t="e">
        <f t="shared" si="118"/>
        <v>#N/A</v>
      </c>
      <c r="AS19" s="40" t="e">
        <f t="shared" si="118"/>
        <v>#N/A</v>
      </c>
      <c r="AT19" s="40" t="e">
        <f t="shared" si="118"/>
        <v>#N/A</v>
      </c>
      <c r="AU19" s="40" t="e">
        <f t="shared" si="118"/>
        <v>#N/A</v>
      </c>
      <c r="AV19" s="40" t="e">
        <f t="shared" si="118"/>
        <v>#N/A</v>
      </c>
      <c r="AW19" s="40" t="e">
        <f t="shared" si="118"/>
        <v>#N/A</v>
      </c>
      <c r="AX19" s="40" t="e">
        <f t="shared" si="118"/>
        <v>#N/A</v>
      </c>
      <c r="AY19" s="40" t="e">
        <f t="shared" si="118"/>
        <v>#N/A</v>
      </c>
      <c r="AZ19" s="40" t="e">
        <f t="shared" si="118"/>
        <v>#N/A</v>
      </c>
      <c r="BA19" s="40" t="e">
        <f t="shared" si="118"/>
        <v>#N/A</v>
      </c>
      <c r="BB19" s="40" t="e">
        <f t="shared" si="118"/>
        <v>#N/A</v>
      </c>
      <c r="BC19" s="40" t="e">
        <f t="shared" si="118"/>
        <v>#N/A</v>
      </c>
      <c r="BD19" s="40" t="e">
        <f t="shared" si="118"/>
        <v>#N/A</v>
      </c>
      <c r="BE19" s="40" t="e">
        <f t="shared" si="118"/>
        <v>#N/A</v>
      </c>
      <c r="BF19" s="40" t="e">
        <f t="shared" si="118"/>
        <v>#N/A</v>
      </c>
      <c r="BG19" s="40" t="e">
        <f t="shared" si="118"/>
        <v>#N/A</v>
      </c>
      <c r="BH19" s="40" t="e">
        <f t="shared" si="118"/>
        <v>#N/A</v>
      </c>
      <c r="BI19" s="40" t="e">
        <f t="shared" si="118"/>
        <v>#N/A</v>
      </c>
      <c r="BJ19" s="40" t="e">
        <f t="shared" si="118"/>
        <v>#N/A</v>
      </c>
      <c r="BK19" s="40" t="e">
        <f t="shared" si="118"/>
        <v>#N/A</v>
      </c>
      <c r="BL19" s="40" t="e">
        <f t="shared" si="118"/>
        <v>#N/A</v>
      </c>
      <c r="BM19" s="40" t="e">
        <f t="shared" si="118"/>
        <v>#N/A</v>
      </c>
      <c r="BN19" s="40" t="e">
        <f t="shared" si="118"/>
        <v>#N/A</v>
      </c>
      <c r="BO19" s="40" t="e">
        <f t="shared" si="118"/>
        <v>#N/A</v>
      </c>
      <c r="BP19" s="40" t="e">
        <f t="shared" si="118"/>
        <v>#N/A</v>
      </c>
      <c r="BQ19" s="40" t="e">
        <f t="shared" si="118"/>
        <v>#N/A</v>
      </c>
      <c r="BR19" s="40" t="e">
        <f t="shared" si="118"/>
        <v>#N/A</v>
      </c>
      <c r="BS19" s="40" t="e">
        <f t="shared" si="118"/>
        <v>#N/A</v>
      </c>
      <c r="BT19" s="40" t="e">
        <f t="shared" ref="BT19:EE19" si="119">$C$16</f>
        <v>#N/A</v>
      </c>
      <c r="BU19" s="40" t="e">
        <f t="shared" si="119"/>
        <v>#N/A</v>
      </c>
      <c r="BV19" s="40" t="e">
        <f t="shared" si="119"/>
        <v>#N/A</v>
      </c>
      <c r="BW19" s="40" t="e">
        <f t="shared" si="119"/>
        <v>#N/A</v>
      </c>
      <c r="BX19" s="40" t="e">
        <f t="shared" si="119"/>
        <v>#N/A</v>
      </c>
      <c r="BY19" s="40" t="e">
        <f t="shared" si="119"/>
        <v>#N/A</v>
      </c>
      <c r="BZ19" s="40" t="e">
        <f t="shared" si="119"/>
        <v>#N/A</v>
      </c>
      <c r="CA19" s="40" t="e">
        <f t="shared" si="119"/>
        <v>#N/A</v>
      </c>
      <c r="CB19" s="40" t="e">
        <f t="shared" si="119"/>
        <v>#N/A</v>
      </c>
      <c r="CC19" s="40" t="e">
        <f t="shared" si="119"/>
        <v>#N/A</v>
      </c>
      <c r="CD19" s="40" t="e">
        <f t="shared" si="119"/>
        <v>#N/A</v>
      </c>
      <c r="CE19" s="40" t="e">
        <f t="shared" si="119"/>
        <v>#N/A</v>
      </c>
      <c r="CF19" s="40" t="e">
        <f t="shared" si="119"/>
        <v>#N/A</v>
      </c>
      <c r="CG19" s="40" t="e">
        <f t="shared" si="119"/>
        <v>#N/A</v>
      </c>
      <c r="CH19" s="40" t="e">
        <f t="shared" si="119"/>
        <v>#N/A</v>
      </c>
      <c r="CI19" s="40" t="e">
        <f t="shared" si="119"/>
        <v>#N/A</v>
      </c>
      <c r="CJ19" s="40" t="e">
        <f t="shared" si="119"/>
        <v>#N/A</v>
      </c>
      <c r="CK19" s="40" t="e">
        <f t="shared" si="119"/>
        <v>#N/A</v>
      </c>
      <c r="CL19" s="40" t="e">
        <f t="shared" si="119"/>
        <v>#N/A</v>
      </c>
      <c r="CM19" s="40" t="e">
        <f t="shared" si="119"/>
        <v>#N/A</v>
      </c>
      <c r="CN19" s="40" t="e">
        <f t="shared" si="119"/>
        <v>#N/A</v>
      </c>
      <c r="CO19" s="40" t="e">
        <f t="shared" si="119"/>
        <v>#N/A</v>
      </c>
      <c r="CP19" s="40" t="e">
        <f t="shared" si="119"/>
        <v>#N/A</v>
      </c>
      <c r="CQ19" s="40" t="e">
        <f t="shared" si="119"/>
        <v>#N/A</v>
      </c>
      <c r="CR19" s="40" t="e">
        <f t="shared" si="119"/>
        <v>#N/A</v>
      </c>
      <c r="CS19" s="40" t="e">
        <f t="shared" si="119"/>
        <v>#N/A</v>
      </c>
      <c r="CT19" s="40" t="e">
        <f t="shared" si="119"/>
        <v>#N/A</v>
      </c>
      <c r="CU19" s="40" t="e">
        <f t="shared" si="119"/>
        <v>#N/A</v>
      </c>
      <c r="CV19" s="40" t="e">
        <f t="shared" si="119"/>
        <v>#N/A</v>
      </c>
      <c r="CW19" s="40" t="e">
        <f t="shared" si="119"/>
        <v>#N/A</v>
      </c>
      <c r="CX19" s="40" t="e">
        <f t="shared" si="119"/>
        <v>#N/A</v>
      </c>
      <c r="CY19" s="40" t="e">
        <f t="shared" si="119"/>
        <v>#N/A</v>
      </c>
      <c r="CZ19" s="40" t="e">
        <f t="shared" si="119"/>
        <v>#N/A</v>
      </c>
      <c r="DA19" s="40" t="e">
        <f t="shared" si="119"/>
        <v>#N/A</v>
      </c>
      <c r="DB19" s="40" t="e">
        <f t="shared" si="119"/>
        <v>#N/A</v>
      </c>
      <c r="DC19" s="40" t="e">
        <f t="shared" si="119"/>
        <v>#N/A</v>
      </c>
      <c r="DD19" s="40" t="e">
        <f t="shared" si="119"/>
        <v>#N/A</v>
      </c>
      <c r="DE19" s="40" t="e">
        <f t="shared" si="119"/>
        <v>#N/A</v>
      </c>
      <c r="DF19" s="40" t="e">
        <f t="shared" si="119"/>
        <v>#N/A</v>
      </c>
      <c r="DG19" s="40" t="e">
        <f t="shared" si="119"/>
        <v>#N/A</v>
      </c>
      <c r="DH19" s="40" t="e">
        <f t="shared" si="119"/>
        <v>#N/A</v>
      </c>
      <c r="DI19" s="40" t="e">
        <f t="shared" si="119"/>
        <v>#N/A</v>
      </c>
      <c r="DJ19" s="40" t="e">
        <f t="shared" si="119"/>
        <v>#N/A</v>
      </c>
      <c r="DK19" s="40" t="e">
        <f t="shared" si="119"/>
        <v>#N/A</v>
      </c>
      <c r="DL19" s="40" t="e">
        <f t="shared" si="119"/>
        <v>#N/A</v>
      </c>
      <c r="DM19" s="40" t="e">
        <f t="shared" si="119"/>
        <v>#N/A</v>
      </c>
      <c r="DN19" s="40" t="e">
        <f t="shared" si="119"/>
        <v>#N/A</v>
      </c>
      <c r="DO19" s="40" t="e">
        <f t="shared" si="119"/>
        <v>#N/A</v>
      </c>
      <c r="DP19" s="40" t="e">
        <f t="shared" si="119"/>
        <v>#N/A</v>
      </c>
      <c r="DQ19" s="40" t="e">
        <f t="shared" si="119"/>
        <v>#N/A</v>
      </c>
      <c r="DR19" s="40" t="e">
        <f t="shared" si="119"/>
        <v>#N/A</v>
      </c>
      <c r="DS19" s="40" t="e">
        <f t="shared" si="119"/>
        <v>#N/A</v>
      </c>
      <c r="DT19" s="40" t="e">
        <f t="shared" si="119"/>
        <v>#N/A</v>
      </c>
      <c r="DU19" s="40" t="e">
        <f t="shared" si="119"/>
        <v>#N/A</v>
      </c>
      <c r="DV19" s="40" t="e">
        <f t="shared" si="119"/>
        <v>#N/A</v>
      </c>
      <c r="DW19" s="40" t="e">
        <f t="shared" si="119"/>
        <v>#N/A</v>
      </c>
      <c r="DX19" s="40" t="e">
        <f t="shared" si="119"/>
        <v>#N/A</v>
      </c>
      <c r="DY19" s="40" t="e">
        <f t="shared" si="119"/>
        <v>#N/A</v>
      </c>
      <c r="DZ19" s="40" t="e">
        <f t="shared" si="119"/>
        <v>#N/A</v>
      </c>
      <c r="EA19" s="40" t="e">
        <f t="shared" si="119"/>
        <v>#N/A</v>
      </c>
      <c r="EB19" s="40" t="e">
        <f t="shared" si="119"/>
        <v>#N/A</v>
      </c>
      <c r="EC19" s="40" t="e">
        <f t="shared" si="119"/>
        <v>#N/A</v>
      </c>
      <c r="ED19" s="40" t="e">
        <f t="shared" si="119"/>
        <v>#N/A</v>
      </c>
      <c r="EE19" s="40" t="e">
        <f t="shared" si="119"/>
        <v>#N/A</v>
      </c>
      <c r="EF19" s="40" t="e">
        <f t="shared" ref="EF19:GQ19" si="120">$C$16</f>
        <v>#N/A</v>
      </c>
      <c r="EG19" s="40" t="e">
        <f t="shared" si="120"/>
        <v>#N/A</v>
      </c>
      <c r="EH19" s="40" t="e">
        <f t="shared" si="120"/>
        <v>#N/A</v>
      </c>
      <c r="EI19" s="40" t="e">
        <f t="shared" si="120"/>
        <v>#N/A</v>
      </c>
      <c r="EJ19" s="40" t="e">
        <f t="shared" si="120"/>
        <v>#N/A</v>
      </c>
      <c r="EK19" s="40" t="e">
        <f t="shared" si="120"/>
        <v>#N/A</v>
      </c>
      <c r="EL19" s="40" t="e">
        <f t="shared" si="120"/>
        <v>#N/A</v>
      </c>
      <c r="EM19" s="40" t="e">
        <f t="shared" si="120"/>
        <v>#N/A</v>
      </c>
      <c r="EN19" s="40" t="e">
        <f t="shared" si="120"/>
        <v>#N/A</v>
      </c>
      <c r="EO19" s="40" t="e">
        <f t="shared" si="120"/>
        <v>#N/A</v>
      </c>
      <c r="EP19" s="40" t="e">
        <f t="shared" si="120"/>
        <v>#N/A</v>
      </c>
      <c r="EQ19" s="40" t="e">
        <f t="shared" si="120"/>
        <v>#N/A</v>
      </c>
      <c r="ER19" s="40" t="e">
        <f t="shared" si="120"/>
        <v>#N/A</v>
      </c>
      <c r="ES19" s="40" t="e">
        <f t="shared" si="120"/>
        <v>#N/A</v>
      </c>
      <c r="ET19" s="40" t="e">
        <f t="shared" si="120"/>
        <v>#N/A</v>
      </c>
      <c r="EU19" s="40" t="e">
        <f t="shared" si="120"/>
        <v>#N/A</v>
      </c>
      <c r="EV19" s="40" t="e">
        <f t="shared" si="120"/>
        <v>#N/A</v>
      </c>
      <c r="EW19" s="40" t="e">
        <f t="shared" si="120"/>
        <v>#N/A</v>
      </c>
      <c r="EX19" s="40" t="e">
        <f t="shared" si="120"/>
        <v>#N/A</v>
      </c>
      <c r="EY19" s="40" t="e">
        <f t="shared" si="120"/>
        <v>#N/A</v>
      </c>
      <c r="EZ19" s="40" t="e">
        <f t="shared" si="120"/>
        <v>#N/A</v>
      </c>
      <c r="FA19" s="40" t="e">
        <f t="shared" si="120"/>
        <v>#N/A</v>
      </c>
      <c r="FB19" s="40" t="e">
        <f t="shared" si="120"/>
        <v>#N/A</v>
      </c>
      <c r="FC19" s="40" t="e">
        <f t="shared" si="120"/>
        <v>#N/A</v>
      </c>
      <c r="FD19" s="40" t="e">
        <f t="shared" si="120"/>
        <v>#N/A</v>
      </c>
      <c r="FE19" s="40" t="e">
        <f t="shared" si="120"/>
        <v>#N/A</v>
      </c>
      <c r="FF19" s="40" t="e">
        <f t="shared" si="120"/>
        <v>#N/A</v>
      </c>
      <c r="FG19" s="40" t="e">
        <f t="shared" si="120"/>
        <v>#N/A</v>
      </c>
      <c r="FH19" s="40" t="e">
        <f t="shared" si="120"/>
        <v>#N/A</v>
      </c>
      <c r="FI19" s="40" t="e">
        <f t="shared" si="120"/>
        <v>#N/A</v>
      </c>
      <c r="FJ19" s="40" t="e">
        <f t="shared" si="120"/>
        <v>#N/A</v>
      </c>
      <c r="FK19" s="40" t="e">
        <f t="shared" si="120"/>
        <v>#N/A</v>
      </c>
      <c r="FL19" s="40" t="e">
        <f t="shared" si="120"/>
        <v>#N/A</v>
      </c>
      <c r="FM19" s="40" t="e">
        <f t="shared" si="120"/>
        <v>#N/A</v>
      </c>
      <c r="FN19" s="40" t="e">
        <f t="shared" si="120"/>
        <v>#N/A</v>
      </c>
      <c r="FO19" s="40" t="e">
        <f t="shared" si="120"/>
        <v>#N/A</v>
      </c>
      <c r="FP19" s="40" t="e">
        <f t="shared" si="120"/>
        <v>#N/A</v>
      </c>
      <c r="FQ19" s="40" t="e">
        <f t="shared" si="120"/>
        <v>#N/A</v>
      </c>
      <c r="FR19" s="40" t="e">
        <f t="shared" si="120"/>
        <v>#N/A</v>
      </c>
      <c r="FS19" s="40" t="e">
        <f t="shared" si="120"/>
        <v>#N/A</v>
      </c>
      <c r="FT19" s="40" t="e">
        <f t="shared" si="120"/>
        <v>#N/A</v>
      </c>
      <c r="FU19" s="40" t="e">
        <f t="shared" si="120"/>
        <v>#N/A</v>
      </c>
      <c r="FV19" s="40" t="e">
        <f t="shared" si="120"/>
        <v>#N/A</v>
      </c>
      <c r="FW19" s="40" t="e">
        <f t="shared" si="120"/>
        <v>#N/A</v>
      </c>
      <c r="FX19" s="40" t="e">
        <f t="shared" si="120"/>
        <v>#N/A</v>
      </c>
      <c r="FY19" s="40" t="e">
        <f t="shared" si="120"/>
        <v>#N/A</v>
      </c>
      <c r="FZ19" s="40" t="e">
        <f t="shared" si="120"/>
        <v>#N/A</v>
      </c>
      <c r="GA19" s="40" t="e">
        <f t="shared" si="120"/>
        <v>#N/A</v>
      </c>
      <c r="GB19" s="40" t="e">
        <f t="shared" si="120"/>
        <v>#N/A</v>
      </c>
      <c r="GC19" s="40" t="e">
        <f t="shared" si="120"/>
        <v>#N/A</v>
      </c>
      <c r="GD19" s="40" t="e">
        <f t="shared" si="120"/>
        <v>#N/A</v>
      </c>
      <c r="GE19" s="40" t="e">
        <f t="shared" si="120"/>
        <v>#N/A</v>
      </c>
      <c r="GF19" s="40" t="e">
        <f t="shared" si="120"/>
        <v>#N/A</v>
      </c>
      <c r="GG19" s="40" t="e">
        <f t="shared" si="120"/>
        <v>#N/A</v>
      </c>
      <c r="GH19" s="40" t="e">
        <f t="shared" si="120"/>
        <v>#N/A</v>
      </c>
      <c r="GI19" s="40" t="e">
        <f t="shared" si="120"/>
        <v>#N/A</v>
      </c>
      <c r="GJ19" s="40" t="e">
        <f t="shared" si="120"/>
        <v>#N/A</v>
      </c>
      <c r="GK19" s="40" t="e">
        <f t="shared" si="120"/>
        <v>#N/A</v>
      </c>
      <c r="GL19" s="40" t="e">
        <f t="shared" si="120"/>
        <v>#N/A</v>
      </c>
      <c r="GM19" s="40" t="e">
        <f t="shared" si="120"/>
        <v>#N/A</v>
      </c>
      <c r="GN19" s="40" t="e">
        <f t="shared" si="120"/>
        <v>#N/A</v>
      </c>
      <c r="GO19" s="40" t="e">
        <f t="shared" si="120"/>
        <v>#N/A</v>
      </c>
      <c r="GP19" s="40" t="e">
        <f t="shared" si="120"/>
        <v>#N/A</v>
      </c>
      <c r="GQ19" s="40" t="e">
        <f t="shared" si="120"/>
        <v>#N/A</v>
      </c>
      <c r="GR19" s="40" t="e">
        <f t="shared" ref="GR19:IN19" si="121">$C$16</f>
        <v>#N/A</v>
      </c>
      <c r="GS19" s="40" t="e">
        <f t="shared" si="121"/>
        <v>#N/A</v>
      </c>
      <c r="GT19" s="40" t="e">
        <f t="shared" si="121"/>
        <v>#N/A</v>
      </c>
      <c r="GU19" s="40" t="e">
        <f t="shared" si="121"/>
        <v>#N/A</v>
      </c>
      <c r="GV19" s="40" t="e">
        <f t="shared" si="121"/>
        <v>#N/A</v>
      </c>
      <c r="GW19" s="40" t="e">
        <f t="shared" si="121"/>
        <v>#N/A</v>
      </c>
      <c r="GX19" s="40" t="e">
        <f t="shared" si="121"/>
        <v>#N/A</v>
      </c>
      <c r="GY19" s="40" t="e">
        <f t="shared" si="121"/>
        <v>#N/A</v>
      </c>
      <c r="GZ19" s="40" t="e">
        <f t="shared" si="121"/>
        <v>#N/A</v>
      </c>
      <c r="HA19" s="40" t="e">
        <f t="shared" si="121"/>
        <v>#N/A</v>
      </c>
      <c r="HB19" s="40" t="e">
        <f t="shared" si="121"/>
        <v>#N/A</v>
      </c>
      <c r="HC19" s="40" t="e">
        <f t="shared" si="121"/>
        <v>#N/A</v>
      </c>
      <c r="HD19" s="40" t="e">
        <f t="shared" si="121"/>
        <v>#N/A</v>
      </c>
      <c r="HE19" s="40" t="e">
        <f t="shared" si="121"/>
        <v>#N/A</v>
      </c>
      <c r="HF19" s="40" t="e">
        <f t="shared" si="121"/>
        <v>#N/A</v>
      </c>
      <c r="HG19" s="40" t="e">
        <f t="shared" si="121"/>
        <v>#N/A</v>
      </c>
      <c r="HH19" s="40" t="e">
        <f t="shared" si="121"/>
        <v>#N/A</v>
      </c>
      <c r="HI19" s="40" t="e">
        <f t="shared" si="121"/>
        <v>#N/A</v>
      </c>
      <c r="HJ19" s="40" t="e">
        <f t="shared" si="121"/>
        <v>#N/A</v>
      </c>
      <c r="HK19" s="40" t="e">
        <f t="shared" si="121"/>
        <v>#N/A</v>
      </c>
      <c r="HL19" s="40" t="e">
        <f t="shared" si="121"/>
        <v>#N/A</v>
      </c>
      <c r="HM19" s="40" t="e">
        <f t="shared" si="121"/>
        <v>#N/A</v>
      </c>
      <c r="HN19" s="40" t="e">
        <f t="shared" si="121"/>
        <v>#N/A</v>
      </c>
      <c r="HO19" s="40" t="e">
        <f t="shared" si="121"/>
        <v>#N/A</v>
      </c>
      <c r="HP19" s="40" t="e">
        <f t="shared" si="121"/>
        <v>#N/A</v>
      </c>
      <c r="HQ19" s="40" t="e">
        <f t="shared" si="121"/>
        <v>#N/A</v>
      </c>
      <c r="HR19" s="40" t="e">
        <f t="shared" si="121"/>
        <v>#N/A</v>
      </c>
      <c r="HS19" s="40" t="e">
        <f t="shared" si="121"/>
        <v>#N/A</v>
      </c>
      <c r="HT19" s="40" t="e">
        <f t="shared" si="121"/>
        <v>#N/A</v>
      </c>
      <c r="HU19" s="40" t="e">
        <f t="shared" si="121"/>
        <v>#N/A</v>
      </c>
      <c r="HV19" s="40" t="e">
        <f t="shared" si="121"/>
        <v>#N/A</v>
      </c>
      <c r="HW19" s="40" t="e">
        <f t="shared" si="121"/>
        <v>#N/A</v>
      </c>
      <c r="HX19" s="40" t="e">
        <f t="shared" si="121"/>
        <v>#N/A</v>
      </c>
      <c r="HY19" s="40" t="e">
        <f t="shared" si="121"/>
        <v>#N/A</v>
      </c>
      <c r="HZ19" s="40" t="e">
        <f t="shared" si="121"/>
        <v>#N/A</v>
      </c>
      <c r="IA19" s="40" t="e">
        <f t="shared" si="121"/>
        <v>#N/A</v>
      </c>
      <c r="IB19" s="40" t="e">
        <f t="shared" si="121"/>
        <v>#N/A</v>
      </c>
      <c r="IC19" s="40" t="e">
        <f t="shared" si="121"/>
        <v>#N/A</v>
      </c>
      <c r="ID19" s="40" t="e">
        <f t="shared" si="121"/>
        <v>#N/A</v>
      </c>
      <c r="IE19" s="40" t="e">
        <f t="shared" si="121"/>
        <v>#N/A</v>
      </c>
      <c r="IF19" s="40" t="e">
        <f t="shared" si="121"/>
        <v>#N/A</v>
      </c>
      <c r="IG19" s="40" t="e">
        <f t="shared" si="121"/>
        <v>#N/A</v>
      </c>
      <c r="IH19" s="40" t="e">
        <f t="shared" si="121"/>
        <v>#N/A</v>
      </c>
      <c r="II19" s="40" t="e">
        <f t="shared" si="121"/>
        <v>#N/A</v>
      </c>
      <c r="IJ19" s="40" t="e">
        <f t="shared" si="121"/>
        <v>#N/A</v>
      </c>
      <c r="IK19" s="40" t="e">
        <f t="shared" si="121"/>
        <v>#N/A</v>
      </c>
      <c r="IL19" s="40" t="e">
        <f t="shared" si="121"/>
        <v>#N/A</v>
      </c>
      <c r="IM19" s="40" t="e">
        <f t="shared" si="121"/>
        <v>#N/A</v>
      </c>
      <c r="IN19" s="40" t="e">
        <f t="shared" si="121"/>
        <v>#N/A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26.085000000000001</v>
      </c>
      <c r="H20" s="40">
        <f t="shared" ref="H20:BS20" ca="1" si="122">H9*$C$15</f>
        <v>26.555</v>
      </c>
      <c r="I20" s="40">
        <f t="shared" ca="1" si="122"/>
        <v>30.761500000000002</v>
      </c>
      <c r="J20" s="40">
        <f t="shared" ca="1" si="122"/>
        <v>57.527999999999999</v>
      </c>
      <c r="K20" s="40">
        <f t="shared" ca="1" si="122"/>
        <v>91.191749999999999</v>
      </c>
      <c r="L20" s="40">
        <f t="shared" ca="1" si="122"/>
        <v>129.297</v>
      </c>
      <c r="M20" s="40">
        <f t="shared" ca="1" si="122"/>
        <v>252.4605</v>
      </c>
      <c r="N20" s="40">
        <f t="shared" ca="1" si="122"/>
        <v>280.62357142857144</v>
      </c>
      <c r="O20" s="40">
        <f t="shared" ca="1" si="122"/>
        <v>376.49937499999999</v>
      </c>
      <c r="P20" s="40">
        <f t="shared" ca="1" si="122"/>
        <v>454.45866666666672</v>
      </c>
      <c r="Q20" s="40">
        <f t="shared" ca="1" si="122"/>
        <v>551.80349999999999</v>
      </c>
      <c r="R20" s="40">
        <f t="shared" ca="1" si="122"/>
        <v>770.40263636363647</v>
      </c>
      <c r="S20" s="40">
        <f t="shared" ca="1" si="122"/>
        <v>879.88700000000006</v>
      </c>
      <c r="T20" s="40">
        <f t="shared" ca="1" si="122"/>
        <v>1043.682</v>
      </c>
      <c r="U20" s="40">
        <f t="shared" ca="1" si="122"/>
        <v>1184.4939999999999</v>
      </c>
      <c r="V20" s="40">
        <f t="shared" ca="1" si="122"/>
        <v>1289.116</v>
      </c>
      <c r="W20" s="40">
        <f t="shared" ca="1" si="122"/>
        <v>1409.201</v>
      </c>
      <c r="X20" s="40">
        <f t="shared" ca="1" si="122"/>
        <v>1325.588</v>
      </c>
      <c r="Y20" s="40">
        <f t="shared" ca="1" si="122"/>
        <v>1530.367</v>
      </c>
      <c r="Z20" s="40">
        <f t="shared" ca="1" si="122"/>
        <v>1481.4870000000001</v>
      </c>
      <c r="AA20" s="40">
        <f t="shared" ca="1" si="122"/>
        <v>1512.883</v>
      </c>
      <c r="AB20" s="40">
        <f t="shared" ca="1" si="122"/>
        <v>1660.2750000000001</v>
      </c>
      <c r="AC20" s="40">
        <f t="shared" ca="1" si="122"/>
        <v>1774.297</v>
      </c>
      <c r="AD20" s="40">
        <f t="shared" ca="1" si="122"/>
        <v>2004.973</v>
      </c>
      <c r="AE20" s="40">
        <f t="shared" ca="1" si="122"/>
        <v>1867.498</v>
      </c>
      <c r="AF20" s="40">
        <f t="shared" ca="1" si="122"/>
        <v>1802.779</v>
      </c>
      <c r="AG20" s="40">
        <f t="shared" ca="1" si="122"/>
        <v>1771.289</v>
      </c>
      <c r="AH20" s="40">
        <f t="shared" ca="1" si="122"/>
        <v>1669.675</v>
      </c>
      <c r="AI20" s="40">
        <f t="shared" ca="1" si="122"/>
        <v>1598.047</v>
      </c>
      <c r="AJ20" s="40">
        <f t="shared" ca="1" si="122"/>
        <v>1466.9169999999999</v>
      </c>
      <c r="AK20" s="40">
        <f t="shared" ca="1" si="122"/>
        <v>1404.7360000000001</v>
      </c>
      <c r="AL20" s="40">
        <f t="shared" ca="1" si="122"/>
        <v>1409.4359999999999</v>
      </c>
      <c r="AM20" s="40">
        <f t="shared" ca="1" si="122"/>
        <v>987.79899999999998</v>
      </c>
      <c r="AN20" s="40">
        <f t="shared" ca="1" si="122"/>
        <v>365.14300000000003</v>
      </c>
      <c r="AO20" s="40">
        <f t="shared" ca="1" si="122"/>
        <v>260.56799999999998</v>
      </c>
      <c r="AP20" s="40">
        <f t="shared" ca="1" si="122"/>
        <v>418.44099999999997</v>
      </c>
      <c r="AQ20" s="40">
        <f t="shared" ca="1" si="122"/>
        <v>381.26400000000001</v>
      </c>
      <c r="AR20" s="40">
        <f t="shared" ca="1" si="122"/>
        <v>365.096</v>
      </c>
      <c r="AS20" s="40">
        <f t="shared" ca="1" si="122"/>
        <v>382.25099999999998</v>
      </c>
      <c r="AT20" s="40">
        <f t="shared" ca="1" si="122"/>
        <v>539.04300000000001</v>
      </c>
      <c r="AU20" s="40">
        <f t="shared" ca="1" si="122"/>
        <v>600.75400000000002</v>
      </c>
      <c r="AV20" s="40">
        <f t="shared" ca="1" si="122"/>
        <v>678.02200000000005</v>
      </c>
      <c r="AW20" s="40">
        <f t="shared" ca="1" si="122"/>
        <v>664.48599999999999</v>
      </c>
      <c r="AX20" s="40">
        <f t="shared" ca="1" si="122"/>
        <v>832.55799999999999</v>
      </c>
      <c r="AY20" s="40">
        <f t="shared" ca="1" si="122"/>
        <v>984.50900000000001</v>
      </c>
      <c r="AZ20" s="40">
        <f t="shared" ca="1" si="122"/>
        <v>1118.4590000000001</v>
      </c>
      <c r="BA20" s="40">
        <f t="shared" ca="1" si="122"/>
        <v>1244.5129999999999</v>
      </c>
      <c r="BB20" s="40">
        <f t="shared" ca="1" si="122"/>
        <v>1331.886</v>
      </c>
      <c r="BC20" s="40">
        <f t="shared" ca="1" si="122"/>
        <v>1493.7070000000001</v>
      </c>
      <c r="BD20" s="40">
        <f t="shared" ca="1" si="122"/>
        <v>1707.51</v>
      </c>
      <c r="BE20" s="40">
        <f t="shared" ca="1" si="122"/>
        <v>1907.8240000000001</v>
      </c>
      <c r="BF20" s="40">
        <f t="shared" ca="1" si="122"/>
        <v>2382.806</v>
      </c>
      <c r="BG20" s="40">
        <f t="shared" ca="1" si="122"/>
        <v>2730.0889999999999</v>
      </c>
      <c r="BH20" s="40">
        <f t="shared" ca="1" si="122"/>
        <v>3193.462</v>
      </c>
      <c r="BI20" s="40">
        <f t="shared" ca="1" si="122"/>
        <v>3625.674</v>
      </c>
      <c r="BJ20" s="40">
        <f t="shared" ca="1" si="122"/>
        <v>4082.5140000000001</v>
      </c>
      <c r="BK20" s="40">
        <f t="shared" ca="1" si="122"/>
        <v>4677.1109999999999</v>
      </c>
      <c r="BL20" s="40">
        <f t="shared" ca="1" si="122"/>
        <v>5782.5510000000004</v>
      </c>
      <c r="BM20" s="40">
        <f t="shared" ca="1" si="122"/>
        <v>6918.2120000000004</v>
      </c>
      <c r="BN20" s="40">
        <f t="shared" ca="1" si="122"/>
        <v>8076.527</v>
      </c>
      <c r="BO20" s="40">
        <f t="shared" ca="1" si="122"/>
        <v>9097.4609999999993</v>
      </c>
      <c r="BP20" s="40">
        <f t="shared" ca="1" si="122"/>
        <v>10608.699000000001</v>
      </c>
      <c r="BQ20" s="40">
        <f t="shared" ca="1" si="122"/>
        <v>11624.227999999999</v>
      </c>
      <c r="BR20" s="40">
        <f t="shared" ca="1" si="122"/>
        <v>13385.741</v>
      </c>
      <c r="BS20" s="40">
        <f t="shared" ca="1" si="122"/>
        <v>15536.179</v>
      </c>
      <c r="BT20" s="40">
        <f t="shared" ref="BT20:EE20" ca="1" si="123">BT9*$C$15</f>
        <v>17763.978999999999</v>
      </c>
      <c r="BU20" s="40">
        <f t="shared" ca="1" si="123"/>
        <v>19965.975999999999</v>
      </c>
      <c r="BV20" s="40">
        <f t="shared" ca="1" si="123"/>
        <v>21863.272000000001</v>
      </c>
      <c r="BW20" s="40">
        <f t="shared" ca="1" si="123"/>
        <v>23026.804</v>
      </c>
      <c r="BX20" s="40">
        <f t="shared" ca="1" si="123"/>
        <v>25224.335999999999</v>
      </c>
      <c r="BY20" s="40">
        <f t="shared" ca="1" si="123"/>
        <v>27168.584999999999</v>
      </c>
      <c r="BZ20" s="40">
        <f t="shared" ca="1" si="123"/>
        <v>29487.940999999999</v>
      </c>
      <c r="CA20" s="40">
        <f t="shared" ca="1" si="123"/>
        <v>31115.598000000002</v>
      </c>
      <c r="CB20" s="40">
        <f t="shared" ca="1" si="123"/>
        <v>33635.294406185247</v>
      </c>
      <c r="CC20" s="40">
        <f t="shared" ca="1" si="123"/>
        <v>36359.032205993819</v>
      </c>
      <c r="CD20" s="40">
        <f t="shared" ca="1" si="123"/>
        <v>39303.334378229629</v>
      </c>
      <c r="CE20" s="40">
        <f t="shared" ca="1" si="123"/>
        <v>42486.061908773074</v>
      </c>
      <c r="CF20" s="40">
        <f t="shared" ca="1" si="123"/>
        <v>45926.522140471003</v>
      </c>
      <c r="CG20" s="40">
        <f t="shared" ca="1" si="123"/>
        <v>49645.585897045188</v>
      </c>
      <c r="CH20" s="40">
        <f t="shared" ca="1" si="123"/>
        <v>53665.814091526488</v>
      </c>
      <c r="CI20" s="40">
        <f t="shared" ca="1" si="123"/>
        <v>58011.594587258085</v>
      </c>
      <c r="CJ20" s="40">
        <f t="shared" ca="1" si="123"/>
        <v>62709.290141706049</v>
      </c>
      <c r="CK20" s="40">
        <f t="shared" ca="1" si="123"/>
        <v>67787.398330547046</v>
      </c>
      <c r="CL20" s="40">
        <f t="shared" ca="1" si="123"/>
        <v>73276.724422178901</v>
      </c>
      <c r="CM20" s="40">
        <f t="shared" ca="1" si="123"/>
        <v>79210.568251360353</v>
      </c>
      <c r="CN20" s="40">
        <f t="shared" ca="1" si="123"/>
        <v>85624.926225609932</v>
      </c>
      <c r="CO20" s="40">
        <f t="shared" ca="1" si="123"/>
        <v>92558.709689792318</v>
      </c>
      <c r="CP20" s="40">
        <f t="shared" ca="1" si="123"/>
        <v>100053.98097355533</v>
      </c>
      <c r="CQ20" s="40">
        <f t="shared" ca="1" si="123"/>
        <v>108156.20855354896</v>
      </c>
      <c r="CR20" s="40">
        <f t="shared" ca="1" si="123"/>
        <v>116914.5428783143</v>
      </c>
      <c r="CS20" s="40">
        <f t="shared" ca="1" si="123"/>
        <v>126382.11452907542</v>
      </c>
      <c r="CT20" s="40">
        <f t="shared" ca="1" si="123"/>
        <v>136616.35652516384</v>
      </c>
      <c r="CU20" s="40">
        <f t="shared" ca="1" si="123"/>
        <v>147679.35272927271</v>
      </c>
      <c r="CV20" s="40">
        <f t="shared" ca="1" si="123"/>
        <v>159638.21446606828</v>
      </c>
      <c r="CW20" s="40">
        <f t="shared" ca="1" si="123"/>
        <v>172565.48763883463</v>
      </c>
      <c r="CX20" s="40">
        <f t="shared" ca="1" si="123"/>
        <v>186539.5928138397</v>
      </c>
      <c r="CY20" s="40">
        <f t="shared" ca="1" si="123"/>
        <v>201645.30094210038</v>
      </c>
      <c r="CZ20" s="40">
        <f t="shared" ca="1" si="123"/>
        <v>217974.24760441275</v>
      </c>
      <c r="DA20" s="40">
        <f t="shared" ca="1" si="123"/>
        <v>235625.48889920558</v>
      </c>
      <c r="DB20" s="40">
        <f t="shared" ca="1" si="123"/>
        <v>254706.10234539324</v>
      </c>
      <c r="DC20" s="40">
        <f t="shared" ca="1" si="123"/>
        <v>275331.83644547837</v>
      </c>
      <c r="DD20" s="40">
        <f t="shared" ca="1" si="123"/>
        <v>297627.81284934038</v>
      </c>
      <c r="DE20" s="40">
        <f t="shared" ca="1" si="123"/>
        <v>321729.28537823923</v>
      </c>
      <c r="DF20" s="40">
        <f t="shared" ca="1" si="123"/>
        <v>347782.4605134913</v>
      </c>
      <c r="DG20" s="40">
        <f t="shared" ca="1" si="123"/>
        <v>375945.38432713959</v>
      </c>
      <c r="DH20" s="40">
        <f t="shared" ca="1" si="123"/>
        <v>406388.90123499488</v>
      </c>
      <c r="DI20" s="40">
        <f t="shared" ca="1" si="123"/>
        <v>439297.6903881196</v>
      </c>
      <c r="DJ20" s="40">
        <f t="shared" ca="1" si="123"/>
        <v>474871.38598980551</v>
      </c>
      <c r="DK20" s="40">
        <f t="shared" ca="1" si="123"/>
        <v>513325.78833420912</v>
      </c>
      <c r="DL20" s="40">
        <f t="shared" ca="1" si="123"/>
        <v>554894.17291315633</v>
      </c>
      <c r="DM20" s="40">
        <f t="shared" ca="1" si="123"/>
        <v>599828.70553253323</v>
      </c>
      <c r="DN20" s="40">
        <f t="shared" ca="1" si="123"/>
        <v>648401.97202276986</v>
      </c>
      <c r="DO20" s="40">
        <f t="shared" ca="1" si="123"/>
        <v>700908.63182307966</v>
      </c>
      <c r="DP20" s="40">
        <f t="shared" ca="1" si="123"/>
        <v>757667.20547057432</v>
      </c>
      <c r="DQ20" s="40">
        <f t="shared" ca="1" si="123"/>
        <v>819022.00683767733</v>
      </c>
      <c r="DR20" s="40">
        <f t="shared" ca="1" si="123"/>
        <v>885345.23183934775</v>
      </c>
      <c r="DS20" s="40">
        <f t="shared" ca="1" si="123"/>
        <v>957039.21628081182</v>
      </c>
      <c r="DT20" s="40">
        <f t="shared" ca="1" si="123"/>
        <v>1034538.8765425594</v>
      </c>
      <c r="DU20" s="40">
        <f t="shared" ca="1" si="123"/>
        <v>1118314.3479085031</v>
      </c>
      <c r="DV20" s="40">
        <f t="shared" ca="1" si="123"/>
        <v>1208873.8365421607</v>
      </c>
      <c r="DW20" s="40">
        <f t="shared" ca="1" si="123"/>
        <v>1306766.7024117692</v>
      </c>
      <c r="DX20" s="40">
        <f t="shared" ca="1" si="123"/>
        <v>1412586.7918662443</v>
      </c>
      <c r="DY20" s="40">
        <f t="shared" ca="1" si="123"/>
        <v>1526976.0400783508</v>
      </c>
      <c r="DZ20" s="40">
        <f t="shared" ca="1" si="123"/>
        <v>1650628.3652085445</v>
      </c>
      <c r="EA20" s="40">
        <f t="shared" ca="1" si="123"/>
        <v>1784293.877912604</v>
      </c>
      <c r="EB20" s="40">
        <f t="shared" ca="1" si="123"/>
        <v>1928783.4317291412</v>
      </c>
      <c r="EC20" s="40">
        <f t="shared" ca="1" si="123"/>
        <v>2084973.5419509525</v>
      </c>
      <c r="ED20" s="40">
        <f t="shared" ca="1" si="123"/>
        <v>2253811.7028195029</v>
      </c>
      <c r="EE20" s="40">
        <f t="shared" ca="1" si="123"/>
        <v>2436322.1352981767</v>
      </c>
      <c r="EF20" s="40">
        <f t="shared" ref="EF20:GQ20" ca="1" si="124">EF9*$C$15</f>
        <v>2633612.0002919459</v>
      </c>
      <c r="EG20" s="40">
        <f t="shared" ca="1" si="124"/>
        <v>2846878.1150046363</v>
      </c>
      <c r="EH20" s="40">
        <f t="shared" ca="1" si="124"/>
        <v>3077414.2131771552</v>
      </c>
      <c r="EI20" s="40">
        <f t="shared" ca="1" si="124"/>
        <v>3326618.7932493719</v>
      </c>
      <c r="EJ20" s="40">
        <f t="shared" ca="1" si="124"/>
        <v>3596003.6020548702</v>
      </c>
      <c r="EK20" s="40">
        <f t="shared" ca="1" si="124"/>
        <v>3887202.8055131123</v>
      </c>
      <c r="EL20" s="40">
        <f t="shared" ca="1" si="124"/>
        <v>4201982.9019510671</v>
      </c>
      <c r="EM20" s="40">
        <f t="shared" ca="1" si="124"/>
        <v>4542253.4381913785</v>
      </c>
      <c r="EN20" s="40">
        <f t="shared" ca="1" si="124"/>
        <v>4910078.5934139593</v>
      </c>
      <c r="EO20" s="40">
        <f t="shared" ca="1" si="124"/>
        <v>5307689.7010620357</v>
      </c>
      <c r="EP20" s="40">
        <f t="shared" ca="1" si="124"/>
        <v>5737498.7847541599</v>
      </c>
      <c r="EQ20" s="40">
        <f t="shared" ca="1" si="124"/>
        <v>6202113.1903149113</v>
      </c>
      <c r="ER20" s="40">
        <f t="shared" ca="1" si="124"/>
        <v>6704351.4026864246</v>
      </c>
      <c r="ES20" s="40">
        <f t="shared" ca="1" si="124"/>
        <v>7247260.1436706744</v>
      </c>
      <c r="ET20" s="40">
        <f t="shared" ca="1" si="124"/>
        <v>7834132.8542223601</v>
      </c>
      <c r="EU20" s="40">
        <f t="shared" ca="1" si="124"/>
        <v>8468529.6734113041</v>
      </c>
      <c r="EV20" s="40">
        <f t="shared" ca="1" si="124"/>
        <v>9154299.0352525152</v>
      </c>
      <c r="EW20" s="40">
        <f t="shared" ca="1" si="124"/>
        <v>9895601.0144164991</v>
      </c>
      <c r="EX20" s="40">
        <f t="shared" ca="1" si="124"/>
        <v>10696932.562441651</v>
      </c>
      <c r="EY20" s="40">
        <f t="shared" ca="1" si="124"/>
        <v>11563154.787538858</v>
      </c>
      <c r="EZ20" s="40">
        <f t="shared" ca="1" si="124"/>
        <v>12499522.443475455</v>
      </c>
      <c r="FA20" s="40">
        <f t="shared" ca="1" si="124"/>
        <v>13511715.806426633</v>
      </c>
      <c r="FB20" s="40">
        <f t="shared" ca="1" si="124"/>
        <v>14605875.13316847</v>
      </c>
      <c r="FC20" s="40">
        <f t="shared" ca="1" si="124"/>
        <v>15788637.909645885</v>
      </c>
      <c r="FD20" s="40">
        <f t="shared" ca="1" si="124"/>
        <v>17067179.115876116</v>
      </c>
      <c r="FE20" s="40">
        <f t="shared" ca="1" si="124"/>
        <v>18449254.751446191</v>
      </c>
      <c r="FF20" s="40">
        <f t="shared" ca="1" si="124"/>
        <v>19943248.885642655</v>
      </c>
      <c r="FG20" s="40">
        <f t="shared" ca="1" si="124"/>
        <v>21558224.517633136</v>
      </c>
      <c r="FH20" s="40">
        <f t="shared" ca="1" si="124"/>
        <v>23303978.55523238</v>
      </c>
      <c r="FI20" s="40">
        <f t="shared" ca="1" si="124"/>
        <v>25191101.245769687</v>
      </c>
      <c r="FJ20" s="40">
        <f t="shared" ca="1" si="124"/>
        <v>27231040.419582594</v>
      </c>
      <c r="FK20" s="40">
        <f t="shared" ca="1" si="124"/>
        <v>29436170.93585638</v>
      </c>
      <c r="FL20" s="40">
        <f t="shared" ca="1" si="124"/>
        <v>31819869.752087779</v>
      </c>
      <c r="FM20" s="40">
        <f t="shared" ca="1" si="124"/>
        <v>34396597.072566025</v>
      </c>
      <c r="FN20" s="40">
        <f t="shared" ca="1" si="124"/>
        <v>37181984.068141259</v>
      </c>
      <c r="FO20" s="40">
        <f t="shared" ca="1" si="124"/>
        <v>40192927.69941368</v>
      </c>
      <c r="FP20" s="40">
        <f t="shared" ca="1" si="124"/>
        <v>43447693.218568295</v>
      </c>
      <c r="FQ20" s="40">
        <f t="shared" ca="1" si="124"/>
        <v>46966024.971660934</v>
      </c>
      <c r="FR20" s="40">
        <f t="shared" ca="1" si="124"/>
        <v>50769266.173514128</v>
      </c>
      <c r="FS20" s="40">
        <f t="shared" ca="1" si="124"/>
        <v>54880488.381811902</v>
      </c>
      <c r="FT20" s="40">
        <f t="shared" ca="1" si="124"/>
        <v>59324631.455820724</v>
      </c>
      <c r="FU20" s="40">
        <f t="shared" ca="1" si="124"/>
        <v>64128654.848766476</v>
      </c>
      <c r="FV20" s="40">
        <f t="shared" ca="1" si="124"/>
        <v>69321701.151650682</v>
      </c>
      <c r="FW20" s="40">
        <f t="shared" ca="1" si="124"/>
        <v>74935272.880609974</v>
      </c>
      <c r="FX20" s="40">
        <f t="shared" ca="1" si="124"/>
        <v>81003423.580261782</v>
      </c>
      <c r="FY20" s="40">
        <f t="shared" ca="1" si="124"/>
        <v>87562964.402324304</v>
      </c>
      <c r="FZ20" s="40">
        <f t="shared" ca="1" si="124"/>
        <v>94653687.412676334</v>
      </c>
      <c r="GA20" s="40">
        <f t="shared" ca="1" si="124"/>
        <v>102318606.98150168</v>
      </c>
      <c r="GB20" s="40">
        <f t="shared" ca="1" si="124"/>
        <v>110604220.72086066</v>
      </c>
      <c r="GC20" s="40">
        <f t="shared" ca="1" si="124"/>
        <v>119560791.55261113</v>
      </c>
      <c r="GD20" s="40">
        <f t="shared" ca="1" si="124"/>
        <v>129242652.61778423</v>
      </c>
      <c r="GE20" s="40">
        <f t="shared" ca="1" si="124"/>
        <v>129966436.99880001</v>
      </c>
      <c r="GF20" s="40">
        <f t="shared" ca="1" si="124"/>
        <v>129966436.99880001</v>
      </c>
      <c r="GG20" s="40">
        <f t="shared" ca="1" si="124"/>
        <v>129966436.99880001</v>
      </c>
      <c r="GH20" s="40">
        <f t="shared" ca="1" si="124"/>
        <v>129966436.99880001</v>
      </c>
      <c r="GI20" s="40">
        <f t="shared" ca="1" si="124"/>
        <v>129966436.99880001</v>
      </c>
      <c r="GJ20" s="40">
        <f t="shared" ca="1" si="124"/>
        <v>129966436.99880001</v>
      </c>
      <c r="GK20" s="40">
        <f t="shared" ca="1" si="124"/>
        <v>129966436.99880001</v>
      </c>
      <c r="GL20" s="40">
        <f t="shared" ca="1" si="124"/>
        <v>129966436.99880001</v>
      </c>
      <c r="GM20" s="40">
        <f t="shared" ca="1" si="124"/>
        <v>129966436.99880001</v>
      </c>
      <c r="GN20" s="40">
        <f t="shared" ca="1" si="124"/>
        <v>129966436.99880001</v>
      </c>
      <c r="GO20" s="40">
        <f t="shared" ca="1" si="124"/>
        <v>129966436.99880001</v>
      </c>
      <c r="GP20" s="40">
        <f t="shared" ca="1" si="124"/>
        <v>129966436.99880001</v>
      </c>
      <c r="GQ20" s="40">
        <f t="shared" ca="1" si="124"/>
        <v>129966436.99880001</v>
      </c>
      <c r="GR20" s="40">
        <f t="shared" ref="GR20:IN20" ca="1" si="125">GR9*$C$15</f>
        <v>129966436.99880001</v>
      </c>
      <c r="GS20" s="40">
        <f t="shared" ca="1" si="125"/>
        <v>129966436.99880001</v>
      </c>
      <c r="GT20" s="40">
        <f t="shared" ca="1" si="125"/>
        <v>129966436.99880001</v>
      </c>
      <c r="GU20" s="40">
        <f t="shared" ca="1" si="125"/>
        <v>129966436.99880001</v>
      </c>
      <c r="GV20" s="40">
        <f t="shared" ca="1" si="125"/>
        <v>129966436.99880001</v>
      </c>
      <c r="GW20" s="40">
        <f t="shared" ca="1" si="125"/>
        <v>129966436.99880001</v>
      </c>
      <c r="GX20" s="40">
        <f t="shared" ca="1" si="125"/>
        <v>129966436.99880001</v>
      </c>
      <c r="GY20" s="40">
        <f t="shared" ca="1" si="125"/>
        <v>129966436.99880001</v>
      </c>
      <c r="GZ20" s="40">
        <f t="shared" ca="1" si="125"/>
        <v>129966436.99880001</v>
      </c>
      <c r="HA20" s="40">
        <f t="shared" ca="1" si="125"/>
        <v>129966436.99880001</v>
      </c>
      <c r="HB20" s="40">
        <f t="shared" ca="1" si="125"/>
        <v>129966436.99880001</v>
      </c>
      <c r="HC20" s="40">
        <f t="shared" ca="1" si="125"/>
        <v>129966436.99880001</v>
      </c>
      <c r="HD20" s="40">
        <f t="shared" ca="1" si="125"/>
        <v>129966436.99880001</v>
      </c>
      <c r="HE20" s="40">
        <f t="shared" ca="1" si="125"/>
        <v>129966436.99880001</v>
      </c>
      <c r="HF20" s="40">
        <f t="shared" ca="1" si="125"/>
        <v>129966436.99880001</v>
      </c>
      <c r="HG20" s="40">
        <f t="shared" ca="1" si="125"/>
        <v>129966436.99880001</v>
      </c>
      <c r="HH20" s="40">
        <f t="shared" ca="1" si="125"/>
        <v>129966436.99880001</v>
      </c>
      <c r="HI20" s="40">
        <f t="shared" ca="1" si="125"/>
        <v>129966436.99880001</v>
      </c>
      <c r="HJ20" s="40">
        <f t="shared" ca="1" si="125"/>
        <v>129966436.99880001</v>
      </c>
      <c r="HK20" s="40">
        <f t="shared" ca="1" si="125"/>
        <v>129966436.99880001</v>
      </c>
      <c r="HL20" s="40">
        <f t="shared" ca="1" si="125"/>
        <v>129966436.99880001</v>
      </c>
      <c r="HM20" s="40">
        <f t="shared" ca="1" si="125"/>
        <v>129966436.99880001</v>
      </c>
      <c r="HN20" s="40">
        <f t="shared" ca="1" si="125"/>
        <v>129966436.99880001</v>
      </c>
      <c r="HO20" s="40">
        <f t="shared" ca="1" si="125"/>
        <v>129966436.99880001</v>
      </c>
      <c r="HP20" s="40">
        <f t="shared" ca="1" si="125"/>
        <v>129966436.99880001</v>
      </c>
      <c r="HQ20" s="40">
        <f t="shared" ca="1" si="125"/>
        <v>129966436.99880001</v>
      </c>
      <c r="HR20" s="40">
        <f t="shared" ca="1" si="125"/>
        <v>129966436.99880001</v>
      </c>
      <c r="HS20" s="40">
        <f t="shared" ca="1" si="125"/>
        <v>129966436.99880001</v>
      </c>
      <c r="HT20" s="40">
        <f t="shared" ca="1" si="125"/>
        <v>129966436.99880001</v>
      </c>
      <c r="HU20" s="40">
        <f t="shared" ca="1" si="125"/>
        <v>129966436.99880001</v>
      </c>
      <c r="HV20" s="40">
        <f t="shared" ca="1" si="125"/>
        <v>129966436.99880001</v>
      </c>
      <c r="HW20" s="40">
        <f t="shared" ca="1" si="125"/>
        <v>129966436.99880001</v>
      </c>
      <c r="HX20" s="40">
        <f t="shared" ca="1" si="125"/>
        <v>129966436.99880001</v>
      </c>
      <c r="HY20" s="40">
        <f t="shared" ca="1" si="125"/>
        <v>129966436.99880001</v>
      </c>
      <c r="HZ20" s="40">
        <f t="shared" ca="1" si="125"/>
        <v>129966436.99880001</v>
      </c>
      <c r="IA20" s="40">
        <f t="shared" ca="1" si="125"/>
        <v>129966436.99880001</v>
      </c>
      <c r="IB20" s="40">
        <f t="shared" ca="1" si="125"/>
        <v>129966436.99880001</v>
      </c>
      <c r="IC20" s="40">
        <f t="shared" ca="1" si="125"/>
        <v>129966436.99880001</v>
      </c>
      <c r="ID20" s="40">
        <f t="shared" ca="1" si="125"/>
        <v>129966436.99880001</v>
      </c>
      <c r="IE20" s="40">
        <f t="shared" ca="1" si="125"/>
        <v>129966436.99880001</v>
      </c>
      <c r="IF20" s="40">
        <f t="shared" ca="1" si="125"/>
        <v>129966436.99880001</v>
      </c>
      <c r="IG20" s="40">
        <f t="shared" ca="1" si="125"/>
        <v>129966436.99880001</v>
      </c>
      <c r="IH20" s="40">
        <f t="shared" ca="1" si="125"/>
        <v>129966436.99880001</v>
      </c>
      <c r="II20" s="40">
        <f t="shared" ca="1" si="125"/>
        <v>129966436.99880001</v>
      </c>
      <c r="IJ20" s="40">
        <f t="shared" ca="1" si="125"/>
        <v>129966436.99880001</v>
      </c>
      <c r="IK20" s="40">
        <f t="shared" ca="1" si="125"/>
        <v>129966436.99880001</v>
      </c>
      <c r="IL20" s="40">
        <f t="shared" ca="1" si="125"/>
        <v>129966436.99880001</v>
      </c>
      <c r="IM20" s="40">
        <f t="shared" ca="1" si="125"/>
        <v>129966436.99880001</v>
      </c>
      <c r="IN20" s="40">
        <f t="shared" ca="1" si="125"/>
        <v>129966436.99880001</v>
      </c>
    </row>
    <row r="21" spans="2:248" x14ac:dyDescent="0.3">
      <c r="B21" s="19" t="s">
        <v>490</v>
      </c>
      <c r="C21" s="40">
        <f>C20*C19</f>
        <v>2765243340.4000001</v>
      </c>
      <c r="F21" s="19" t="s">
        <v>492</v>
      </c>
      <c r="G21" s="40">
        <f>G10*$C$15</f>
        <v>26.085000000000001</v>
      </c>
      <c r="H21" s="40">
        <f t="shared" ref="H21:BS22" ca="1" si="126">H10*$C$15</f>
        <v>26.555</v>
      </c>
      <c r="I21" s="40">
        <f t="shared" ca="1" si="126"/>
        <v>30.761500000000002</v>
      </c>
      <c r="J21" s="40">
        <f t="shared" ca="1" si="126"/>
        <v>57.527999999999999</v>
      </c>
      <c r="K21" s="40">
        <f t="shared" ca="1" si="126"/>
        <v>91.191749999999999</v>
      </c>
      <c r="L21" s="40">
        <f t="shared" ca="1" si="126"/>
        <v>129.297</v>
      </c>
      <c r="M21" s="40">
        <f t="shared" ca="1" si="126"/>
        <v>252.4605</v>
      </c>
      <c r="N21" s="40">
        <f t="shared" ca="1" si="126"/>
        <v>280.62357142857144</v>
      </c>
      <c r="O21" s="40">
        <f t="shared" ca="1" si="126"/>
        <v>376.49937499999999</v>
      </c>
      <c r="P21" s="40">
        <f t="shared" ca="1" si="126"/>
        <v>454.45866666666672</v>
      </c>
      <c r="Q21" s="40">
        <f t="shared" ca="1" si="126"/>
        <v>551.80349999999999</v>
      </c>
      <c r="R21" s="40">
        <f t="shared" ca="1" si="126"/>
        <v>770.40263636363647</v>
      </c>
      <c r="S21" s="40">
        <f t="shared" ca="1" si="126"/>
        <v>879.88700000000006</v>
      </c>
      <c r="T21" s="40">
        <f t="shared" ca="1" si="126"/>
        <v>1043.682</v>
      </c>
      <c r="U21" s="40">
        <f t="shared" ca="1" si="126"/>
        <v>1184.4939999999999</v>
      </c>
      <c r="V21" s="40">
        <f t="shared" ca="1" si="126"/>
        <v>1289.116</v>
      </c>
      <c r="W21" s="40">
        <f t="shared" ca="1" si="126"/>
        <v>1409.201</v>
      </c>
      <c r="X21" s="40">
        <f t="shared" ca="1" si="126"/>
        <v>1325.588</v>
      </c>
      <c r="Y21" s="40">
        <f t="shared" ca="1" si="126"/>
        <v>1530.367</v>
      </c>
      <c r="Z21" s="40">
        <f t="shared" ca="1" si="126"/>
        <v>1481.4870000000001</v>
      </c>
      <c r="AA21" s="40">
        <f t="shared" ca="1" si="126"/>
        <v>1512.883</v>
      </c>
      <c r="AB21" s="40">
        <f t="shared" ca="1" si="126"/>
        <v>1660.2750000000001</v>
      </c>
      <c r="AC21" s="40">
        <f t="shared" ca="1" si="126"/>
        <v>1774.297</v>
      </c>
      <c r="AD21" s="40">
        <f t="shared" ca="1" si="126"/>
        <v>2004.973</v>
      </c>
      <c r="AE21" s="40">
        <f t="shared" ca="1" si="126"/>
        <v>1867.498</v>
      </c>
      <c r="AF21" s="40">
        <f t="shared" ca="1" si="126"/>
        <v>1802.779</v>
      </c>
      <c r="AG21" s="40">
        <f t="shared" ca="1" si="126"/>
        <v>1771.289</v>
      </c>
      <c r="AH21" s="40">
        <f t="shared" ca="1" si="126"/>
        <v>1669.675</v>
      </c>
      <c r="AI21" s="40">
        <f t="shared" ca="1" si="126"/>
        <v>1598.047</v>
      </c>
      <c r="AJ21" s="40">
        <f t="shared" ca="1" si="126"/>
        <v>1466.9169999999999</v>
      </c>
      <c r="AK21" s="40">
        <f t="shared" ca="1" si="126"/>
        <v>1404.7360000000001</v>
      </c>
      <c r="AL21" s="40">
        <f t="shared" ca="1" si="126"/>
        <v>1409.4359999999999</v>
      </c>
      <c r="AM21" s="40">
        <f t="shared" ca="1" si="126"/>
        <v>987.79899999999998</v>
      </c>
      <c r="AN21" s="40">
        <f t="shared" ca="1" si="126"/>
        <v>365.14300000000003</v>
      </c>
      <c r="AO21" s="40">
        <f t="shared" ca="1" si="126"/>
        <v>260.56799999999998</v>
      </c>
      <c r="AP21" s="40">
        <f t="shared" ca="1" si="126"/>
        <v>418.44099999999997</v>
      </c>
      <c r="AQ21" s="40">
        <f t="shared" ca="1" si="126"/>
        <v>381.26400000000001</v>
      </c>
      <c r="AR21" s="40">
        <f t="shared" ca="1" si="126"/>
        <v>365.096</v>
      </c>
      <c r="AS21" s="40">
        <f t="shared" ca="1" si="126"/>
        <v>382.25099999999998</v>
      </c>
      <c r="AT21" s="40">
        <f t="shared" ca="1" si="126"/>
        <v>539.04300000000001</v>
      </c>
      <c r="AU21" s="40">
        <f t="shared" ca="1" si="126"/>
        <v>600.75400000000002</v>
      </c>
      <c r="AV21" s="40">
        <f t="shared" ca="1" si="126"/>
        <v>678.02200000000005</v>
      </c>
      <c r="AW21" s="40">
        <f t="shared" ca="1" si="126"/>
        <v>664.48599999999999</v>
      </c>
      <c r="AX21" s="40">
        <f t="shared" ca="1" si="126"/>
        <v>832.55799999999999</v>
      </c>
      <c r="AY21" s="40">
        <f t="shared" ca="1" si="126"/>
        <v>984.50900000000001</v>
      </c>
      <c r="AZ21" s="40">
        <f t="shared" ca="1" si="126"/>
        <v>1118.4590000000001</v>
      </c>
      <c r="BA21" s="40">
        <f t="shared" ca="1" si="126"/>
        <v>1244.5129999999999</v>
      </c>
      <c r="BB21" s="40">
        <f t="shared" ca="1" si="126"/>
        <v>1331.886</v>
      </c>
      <c r="BC21" s="40">
        <f t="shared" ca="1" si="126"/>
        <v>1493.7070000000001</v>
      </c>
      <c r="BD21" s="40">
        <f t="shared" ca="1" si="126"/>
        <v>1707.51</v>
      </c>
      <c r="BE21" s="40">
        <f t="shared" ca="1" si="126"/>
        <v>1907.8240000000001</v>
      </c>
      <c r="BF21" s="40">
        <f t="shared" ca="1" si="126"/>
        <v>2382.806</v>
      </c>
      <c r="BG21" s="40">
        <f t="shared" ca="1" si="126"/>
        <v>2730.0889999999999</v>
      </c>
      <c r="BH21" s="40">
        <f t="shared" ca="1" si="126"/>
        <v>3193.462</v>
      </c>
      <c r="BI21" s="40">
        <f t="shared" ca="1" si="126"/>
        <v>3625.674</v>
      </c>
      <c r="BJ21" s="40">
        <f t="shared" ca="1" si="126"/>
        <v>4082.5140000000001</v>
      </c>
      <c r="BK21" s="40">
        <f t="shared" ca="1" si="126"/>
        <v>4677.1109999999999</v>
      </c>
      <c r="BL21" s="40">
        <f t="shared" ca="1" si="126"/>
        <v>5782.5510000000004</v>
      </c>
      <c r="BM21" s="40">
        <f t="shared" ca="1" si="126"/>
        <v>6918.2120000000004</v>
      </c>
      <c r="BN21" s="40">
        <f t="shared" ca="1" si="126"/>
        <v>8076.527</v>
      </c>
      <c r="BO21" s="40">
        <f t="shared" ca="1" si="126"/>
        <v>9097.4609999999993</v>
      </c>
      <c r="BP21" s="40">
        <f t="shared" ca="1" si="126"/>
        <v>10608.699000000001</v>
      </c>
      <c r="BQ21" s="40">
        <f t="shared" ca="1" si="126"/>
        <v>11624.227999999999</v>
      </c>
      <c r="BR21" s="40">
        <f t="shared" ca="1" si="126"/>
        <v>13385.741</v>
      </c>
      <c r="BS21" s="40">
        <f t="shared" ca="1" si="126"/>
        <v>15536.179</v>
      </c>
      <c r="BT21" s="40">
        <f t="shared" ref="BT21:EE23" ca="1" si="127">BT10*$C$15</f>
        <v>17763.978999999999</v>
      </c>
      <c r="BU21" s="40">
        <f t="shared" ca="1" si="127"/>
        <v>19965.975999999999</v>
      </c>
      <c r="BV21" s="40">
        <f t="shared" ca="1" si="127"/>
        <v>21863.272000000001</v>
      </c>
      <c r="BW21" s="40">
        <f t="shared" ca="1" si="127"/>
        <v>23026.804</v>
      </c>
      <c r="BX21" s="40">
        <f t="shared" ca="1" si="127"/>
        <v>25224.335999999999</v>
      </c>
      <c r="BY21" s="40">
        <f t="shared" ca="1" si="127"/>
        <v>27168.584999999999</v>
      </c>
      <c r="BZ21" s="40">
        <f t="shared" ca="1" si="127"/>
        <v>29487.940999999999</v>
      </c>
      <c r="CA21" s="40">
        <f t="shared" ca="1" si="127"/>
        <v>31115.598000000002</v>
      </c>
      <c r="CB21" s="40">
        <f t="shared" ca="1" si="127"/>
        <v>34227.157800000001</v>
      </c>
      <c r="CC21" s="40">
        <f t="shared" ca="1" si="127"/>
        <v>37649.873580000007</v>
      </c>
      <c r="CD21" s="40">
        <f t="shared" ca="1" si="127"/>
        <v>41414.860938000013</v>
      </c>
      <c r="CE21" s="40">
        <f t="shared" ca="1" si="127"/>
        <v>45556.347031800011</v>
      </c>
      <c r="CF21" s="40">
        <f t="shared" ca="1" si="127"/>
        <v>50111.981734980014</v>
      </c>
      <c r="CG21" s="40">
        <f t="shared" ca="1" si="127"/>
        <v>55123.179908478029</v>
      </c>
      <c r="CH21" s="40">
        <f t="shared" ca="1" si="127"/>
        <v>60635.497899325834</v>
      </c>
      <c r="CI21" s="40">
        <f t="shared" ca="1" si="127"/>
        <v>66699.047689258427</v>
      </c>
      <c r="CJ21" s="40">
        <f t="shared" ca="1" si="127"/>
        <v>73368.952458184271</v>
      </c>
      <c r="CK21" s="40">
        <f t="shared" ca="1" si="127"/>
        <v>80705.847704002706</v>
      </c>
      <c r="CL21" s="40">
        <f t="shared" ca="1" si="127"/>
        <v>88776.432474402973</v>
      </c>
      <c r="CM21" s="40">
        <f t="shared" ca="1" si="127"/>
        <v>97654.075721843285</v>
      </c>
      <c r="CN21" s="40">
        <f t="shared" ca="1" si="127"/>
        <v>107419.48329402762</v>
      </c>
      <c r="CO21" s="40">
        <f t="shared" ca="1" si="127"/>
        <v>118161.43162343038</v>
      </c>
      <c r="CP21" s="40">
        <f t="shared" ca="1" si="127"/>
        <v>129977.57478577342</v>
      </c>
      <c r="CQ21" s="40">
        <f t="shared" ca="1" si="127"/>
        <v>142975.33226435079</v>
      </c>
      <c r="CR21" s="40">
        <f t="shared" ca="1" si="127"/>
        <v>157272.86549078586</v>
      </c>
      <c r="CS21" s="40">
        <f t="shared" ca="1" si="127"/>
        <v>173000.15203986445</v>
      </c>
      <c r="CT21" s="40">
        <f t="shared" ca="1" si="127"/>
        <v>190300.16724385091</v>
      </c>
      <c r="CU21" s="40">
        <f t="shared" ca="1" si="127"/>
        <v>209330.18396823603</v>
      </c>
      <c r="CV21" s="40">
        <f t="shared" ca="1" si="127"/>
        <v>230263.20236505964</v>
      </c>
      <c r="CW21" s="40">
        <f t="shared" ca="1" si="127"/>
        <v>253289.52260156561</v>
      </c>
      <c r="CX21" s="40">
        <f t="shared" ca="1" si="127"/>
        <v>278618.47486172221</v>
      </c>
      <c r="CY21" s="40">
        <f t="shared" ca="1" si="127"/>
        <v>306480.32234789443</v>
      </c>
      <c r="CZ21" s="40">
        <f t="shared" ca="1" si="127"/>
        <v>337128.35458268388</v>
      </c>
      <c r="DA21" s="40">
        <f t="shared" ca="1" si="127"/>
        <v>370841.19004095229</v>
      </c>
      <c r="DB21" s="40">
        <f t="shared" ca="1" si="127"/>
        <v>407925.30904504756</v>
      </c>
      <c r="DC21" s="40">
        <f t="shared" ca="1" si="127"/>
        <v>448717.83994955238</v>
      </c>
      <c r="DD21" s="40">
        <f t="shared" ca="1" si="127"/>
        <v>493589.62394450768</v>
      </c>
      <c r="DE21" s="40">
        <f t="shared" ca="1" si="127"/>
        <v>542948.58633895847</v>
      </c>
      <c r="DF21" s="40">
        <f t="shared" ca="1" si="127"/>
        <v>597243.44497285434</v>
      </c>
      <c r="DG21" s="40">
        <f t="shared" ca="1" si="127"/>
        <v>656967.78947013989</v>
      </c>
      <c r="DH21" s="40">
        <f t="shared" ca="1" si="127"/>
        <v>722664.56841715402</v>
      </c>
      <c r="DI21" s="40">
        <f t="shared" ca="1" si="127"/>
        <v>794931.0252588694</v>
      </c>
      <c r="DJ21" s="40">
        <f t="shared" ca="1" si="127"/>
        <v>874424.12778475636</v>
      </c>
      <c r="DK21" s="40">
        <f t="shared" ca="1" si="127"/>
        <v>961866.54056323215</v>
      </c>
      <c r="DL21" s="40">
        <f t="shared" ca="1" si="127"/>
        <v>1058053.1946195555</v>
      </c>
      <c r="DM21" s="40">
        <f t="shared" ca="1" si="127"/>
        <v>1163858.5140815109</v>
      </c>
      <c r="DN21" s="40">
        <f t="shared" ca="1" si="127"/>
        <v>1280244.3654896622</v>
      </c>
      <c r="DO21" s="40">
        <f t="shared" ca="1" si="127"/>
        <v>1408268.8020386286</v>
      </c>
      <c r="DP21" s="40">
        <f t="shared" ca="1" si="127"/>
        <v>1549095.6822424917</v>
      </c>
      <c r="DQ21" s="40">
        <f t="shared" ca="1" si="127"/>
        <v>1704005.2504667409</v>
      </c>
      <c r="DR21" s="40">
        <f t="shared" ca="1" si="127"/>
        <v>1874405.7755134152</v>
      </c>
      <c r="DS21" s="40">
        <f t="shared" ca="1" si="127"/>
        <v>2061846.3530647571</v>
      </c>
      <c r="DT21" s="40">
        <f t="shared" ca="1" si="127"/>
        <v>2268030.988371233</v>
      </c>
      <c r="DU21" s="40">
        <f t="shared" ca="1" si="127"/>
        <v>2494834.0872083567</v>
      </c>
      <c r="DV21" s="40">
        <f t="shared" ca="1" si="127"/>
        <v>2744317.4959291923</v>
      </c>
      <c r="DW21" s="40">
        <f t="shared" ca="1" si="127"/>
        <v>3018749.2455221117</v>
      </c>
      <c r="DX21" s="40">
        <f t="shared" ca="1" si="127"/>
        <v>3320624.1700743232</v>
      </c>
      <c r="DY21" s="40">
        <f t="shared" ca="1" si="127"/>
        <v>3652686.587081756</v>
      </c>
      <c r="DZ21" s="40">
        <f t="shared" ca="1" si="127"/>
        <v>4017955.2457899316</v>
      </c>
      <c r="EA21" s="40">
        <f t="shared" ca="1" si="127"/>
        <v>4419750.7703689244</v>
      </c>
      <c r="EB21" s="40">
        <f t="shared" ca="1" si="127"/>
        <v>4861725.8474058183</v>
      </c>
      <c r="EC21" s="40">
        <f t="shared" ca="1" si="127"/>
        <v>5347898.4321464002</v>
      </c>
      <c r="ED21" s="40">
        <f t="shared" ca="1" si="127"/>
        <v>5882688.2753610397</v>
      </c>
      <c r="EE21" s="40">
        <f t="shared" ca="1" si="127"/>
        <v>6470957.1028971449</v>
      </c>
      <c r="EF21" s="40">
        <f t="shared" ref="EF21:GQ23" ca="1" si="128">EF10*$C$15</f>
        <v>7118052.8131868606</v>
      </c>
      <c r="EG21" s="40">
        <f t="shared" ca="1" si="128"/>
        <v>7829858.0945055475</v>
      </c>
      <c r="EH21" s="40">
        <f t="shared" ca="1" si="128"/>
        <v>8612843.9039561022</v>
      </c>
      <c r="EI21" s="40">
        <f t="shared" ca="1" si="128"/>
        <v>9474128.2943517119</v>
      </c>
      <c r="EJ21" s="40">
        <f t="shared" ca="1" si="128"/>
        <v>10421541.123786885</v>
      </c>
      <c r="EK21" s="40">
        <f t="shared" ca="1" si="128"/>
        <v>11463695.236165574</v>
      </c>
      <c r="EL21" s="40">
        <f t="shared" ca="1" si="128"/>
        <v>12610064.759782132</v>
      </c>
      <c r="EM21" s="40">
        <f t="shared" ca="1" si="128"/>
        <v>13871071.235760346</v>
      </c>
      <c r="EN21" s="40">
        <f t="shared" ca="1" si="128"/>
        <v>15258178.359336382</v>
      </c>
      <c r="EO21" s="40">
        <f t="shared" ca="1" si="128"/>
        <v>16783996.195270021</v>
      </c>
      <c r="EP21" s="40">
        <f t="shared" ca="1" si="128"/>
        <v>18462395.814797025</v>
      </c>
      <c r="EQ21" s="40">
        <f t="shared" ca="1" si="128"/>
        <v>20308635.396276731</v>
      </c>
      <c r="ER21" s="40">
        <f t="shared" ca="1" si="128"/>
        <v>22339498.935904406</v>
      </c>
      <c r="ES21" s="40">
        <f t="shared" ca="1" si="128"/>
        <v>24573448.829494845</v>
      </c>
      <c r="ET21" s="40">
        <f t="shared" ca="1" si="128"/>
        <v>27030793.712444335</v>
      </c>
      <c r="EU21" s="40">
        <f t="shared" ca="1" si="128"/>
        <v>29733873.083688769</v>
      </c>
      <c r="EV21" s="40">
        <f t="shared" ca="1" si="128"/>
        <v>32707260.392057654</v>
      </c>
      <c r="EW21" s="40">
        <f t="shared" ca="1" si="128"/>
        <v>35977986.431263417</v>
      </c>
      <c r="EX21" s="40">
        <f t="shared" ca="1" si="128"/>
        <v>39575785.074389763</v>
      </c>
      <c r="EY21" s="40">
        <f t="shared" ca="1" si="128"/>
        <v>43533363.581828743</v>
      </c>
      <c r="EZ21" s="40">
        <f t="shared" ca="1" si="128"/>
        <v>47886699.940011621</v>
      </c>
      <c r="FA21" s="40">
        <f t="shared" ca="1" si="128"/>
        <v>52675369.934012786</v>
      </c>
      <c r="FB21" s="40">
        <f t="shared" ca="1" si="128"/>
        <v>57942906.927414075</v>
      </c>
      <c r="FC21" s="40">
        <f t="shared" ca="1" si="128"/>
        <v>63737197.620155483</v>
      </c>
      <c r="FD21" s="40">
        <f t="shared" ca="1" si="128"/>
        <v>70110917.382171035</v>
      </c>
      <c r="FE21" s="40">
        <f t="shared" ca="1" si="128"/>
        <v>77122009.120388135</v>
      </c>
      <c r="FF21" s="40">
        <f t="shared" ca="1" si="128"/>
        <v>84834210.032426953</v>
      </c>
      <c r="FG21" s="40">
        <f t="shared" ca="1" si="128"/>
        <v>93317631.035669655</v>
      </c>
      <c r="FH21" s="40">
        <f t="shared" ca="1" si="128"/>
        <v>102649394.13923663</v>
      </c>
      <c r="FI21" s="40">
        <f t="shared" ca="1" si="128"/>
        <v>112914333.55316029</v>
      </c>
      <c r="FJ21" s="40">
        <f t="shared" ca="1" si="128"/>
        <v>124205766.90847634</v>
      </c>
      <c r="FK21" s="40">
        <f t="shared" ca="1" si="128"/>
        <v>129966436.99880001</v>
      </c>
      <c r="FL21" s="40">
        <f t="shared" ca="1" si="128"/>
        <v>129966436.99880001</v>
      </c>
      <c r="FM21" s="40">
        <f t="shared" ca="1" si="128"/>
        <v>129966436.99880001</v>
      </c>
      <c r="FN21" s="40">
        <f t="shared" ca="1" si="128"/>
        <v>129966436.99880001</v>
      </c>
      <c r="FO21" s="40">
        <f t="shared" ca="1" si="128"/>
        <v>129966436.99880001</v>
      </c>
      <c r="FP21" s="40">
        <f t="shared" ca="1" si="128"/>
        <v>129966436.99880001</v>
      </c>
      <c r="FQ21" s="40">
        <f t="shared" ca="1" si="128"/>
        <v>129966436.99880001</v>
      </c>
      <c r="FR21" s="40">
        <f t="shared" ca="1" si="128"/>
        <v>129966436.99880001</v>
      </c>
      <c r="FS21" s="40">
        <f t="shared" ca="1" si="128"/>
        <v>129966436.99880001</v>
      </c>
      <c r="FT21" s="40">
        <f t="shared" ca="1" si="128"/>
        <v>129966436.99880001</v>
      </c>
      <c r="FU21" s="40">
        <f t="shared" ca="1" si="128"/>
        <v>129966436.99880001</v>
      </c>
      <c r="FV21" s="40">
        <f t="shared" ca="1" si="128"/>
        <v>129966436.99880001</v>
      </c>
      <c r="FW21" s="40">
        <f t="shared" ca="1" si="128"/>
        <v>129966436.99880001</v>
      </c>
      <c r="FX21" s="40">
        <f t="shared" ca="1" si="128"/>
        <v>129966436.99880001</v>
      </c>
      <c r="FY21" s="40">
        <f t="shared" ca="1" si="128"/>
        <v>129966436.99880001</v>
      </c>
      <c r="FZ21" s="40">
        <f t="shared" ca="1" si="128"/>
        <v>129966436.99880001</v>
      </c>
      <c r="GA21" s="40">
        <f t="shared" ca="1" si="128"/>
        <v>129966436.99880001</v>
      </c>
      <c r="GB21" s="40">
        <f t="shared" ca="1" si="128"/>
        <v>129966436.99880001</v>
      </c>
      <c r="GC21" s="40">
        <f t="shared" ca="1" si="128"/>
        <v>129966436.99880001</v>
      </c>
      <c r="GD21" s="40">
        <f t="shared" ca="1" si="128"/>
        <v>129966436.99880001</v>
      </c>
      <c r="GE21" s="40">
        <f t="shared" ca="1" si="128"/>
        <v>129966436.99880001</v>
      </c>
      <c r="GF21" s="40">
        <f t="shared" ca="1" si="128"/>
        <v>129966436.99880001</v>
      </c>
      <c r="GG21" s="40">
        <f t="shared" ca="1" si="128"/>
        <v>129966436.99880001</v>
      </c>
      <c r="GH21" s="40">
        <f t="shared" ca="1" si="128"/>
        <v>129966436.99880001</v>
      </c>
      <c r="GI21" s="40">
        <f t="shared" ca="1" si="128"/>
        <v>129966436.99880001</v>
      </c>
      <c r="GJ21" s="40">
        <f t="shared" ca="1" si="128"/>
        <v>129966436.99880001</v>
      </c>
      <c r="GK21" s="40">
        <f t="shared" ca="1" si="128"/>
        <v>129966436.99880001</v>
      </c>
      <c r="GL21" s="40">
        <f t="shared" ca="1" si="128"/>
        <v>129966436.99880001</v>
      </c>
      <c r="GM21" s="40">
        <f t="shared" ca="1" si="128"/>
        <v>129966436.99880001</v>
      </c>
      <c r="GN21" s="40">
        <f t="shared" ca="1" si="128"/>
        <v>129966436.99880001</v>
      </c>
      <c r="GO21" s="40">
        <f t="shared" ca="1" si="128"/>
        <v>129966436.99880001</v>
      </c>
      <c r="GP21" s="40">
        <f t="shared" ca="1" si="128"/>
        <v>129966436.99880001</v>
      </c>
      <c r="GQ21" s="40">
        <f t="shared" ca="1" si="128"/>
        <v>129966436.99880001</v>
      </c>
      <c r="GR21" s="40">
        <f t="shared" ref="GR21:IN23" ca="1" si="129">GR10*$C$15</f>
        <v>129966436.99880001</v>
      </c>
      <c r="GS21" s="40">
        <f t="shared" ca="1" si="129"/>
        <v>129966436.99880001</v>
      </c>
      <c r="GT21" s="40">
        <f t="shared" ca="1" si="129"/>
        <v>129966436.99880001</v>
      </c>
      <c r="GU21" s="40">
        <f t="shared" ca="1" si="129"/>
        <v>129966436.99880001</v>
      </c>
      <c r="GV21" s="40">
        <f t="shared" ca="1" si="129"/>
        <v>129966436.99880001</v>
      </c>
      <c r="GW21" s="40">
        <f t="shared" ca="1" si="129"/>
        <v>129966436.99880001</v>
      </c>
      <c r="GX21" s="40">
        <f t="shared" ca="1" si="129"/>
        <v>129966436.99880001</v>
      </c>
      <c r="GY21" s="40">
        <f t="shared" ca="1" si="129"/>
        <v>129966436.99880001</v>
      </c>
      <c r="GZ21" s="40">
        <f t="shared" ca="1" si="129"/>
        <v>129966436.99880001</v>
      </c>
      <c r="HA21" s="40">
        <f t="shared" ca="1" si="129"/>
        <v>129966436.99880001</v>
      </c>
      <c r="HB21" s="40">
        <f t="shared" ca="1" si="129"/>
        <v>129966436.99880001</v>
      </c>
      <c r="HC21" s="40">
        <f t="shared" ca="1" si="129"/>
        <v>129966436.99880001</v>
      </c>
      <c r="HD21" s="40">
        <f t="shared" ca="1" si="129"/>
        <v>129966436.99880001</v>
      </c>
      <c r="HE21" s="40">
        <f t="shared" ca="1" si="129"/>
        <v>129966436.99880001</v>
      </c>
      <c r="HF21" s="40">
        <f t="shared" ca="1" si="129"/>
        <v>129966436.99880001</v>
      </c>
      <c r="HG21" s="40">
        <f t="shared" ca="1" si="129"/>
        <v>129966436.99880001</v>
      </c>
      <c r="HH21" s="40">
        <f t="shared" ca="1" si="129"/>
        <v>129966436.99880001</v>
      </c>
      <c r="HI21" s="40">
        <f t="shared" ca="1" si="129"/>
        <v>129966436.99880001</v>
      </c>
      <c r="HJ21" s="40">
        <f t="shared" ca="1" si="129"/>
        <v>129966436.99880001</v>
      </c>
      <c r="HK21" s="40">
        <f t="shared" ca="1" si="129"/>
        <v>129966436.99880001</v>
      </c>
      <c r="HL21" s="40">
        <f t="shared" ca="1" si="129"/>
        <v>129966436.99880001</v>
      </c>
      <c r="HM21" s="40">
        <f t="shared" ca="1" si="129"/>
        <v>129966436.99880001</v>
      </c>
      <c r="HN21" s="40">
        <f t="shared" ca="1" si="129"/>
        <v>129966436.99880001</v>
      </c>
      <c r="HO21" s="40">
        <f t="shared" ca="1" si="129"/>
        <v>129966436.99880001</v>
      </c>
      <c r="HP21" s="40">
        <f t="shared" ca="1" si="129"/>
        <v>129966436.99880001</v>
      </c>
      <c r="HQ21" s="40">
        <f t="shared" ca="1" si="129"/>
        <v>129966436.99880001</v>
      </c>
      <c r="HR21" s="40">
        <f t="shared" ca="1" si="129"/>
        <v>129966436.99880001</v>
      </c>
      <c r="HS21" s="40">
        <f t="shared" ca="1" si="129"/>
        <v>129966436.99880001</v>
      </c>
      <c r="HT21" s="40">
        <f t="shared" ca="1" si="129"/>
        <v>129966436.99880001</v>
      </c>
      <c r="HU21" s="40">
        <f t="shared" ca="1" si="129"/>
        <v>129966436.99880001</v>
      </c>
      <c r="HV21" s="40">
        <f t="shared" ca="1" si="129"/>
        <v>129966436.99880001</v>
      </c>
      <c r="HW21" s="40">
        <f t="shared" ca="1" si="129"/>
        <v>129966436.99880001</v>
      </c>
      <c r="HX21" s="40">
        <f t="shared" ca="1" si="129"/>
        <v>129966436.99880001</v>
      </c>
      <c r="HY21" s="40">
        <f t="shared" ca="1" si="129"/>
        <v>129966436.99880001</v>
      </c>
      <c r="HZ21" s="40">
        <f t="shared" ca="1" si="129"/>
        <v>129966436.99880001</v>
      </c>
      <c r="IA21" s="40">
        <f t="shared" ca="1" si="129"/>
        <v>129966436.99880001</v>
      </c>
      <c r="IB21" s="40">
        <f t="shared" ca="1" si="129"/>
        <v>129966436.99880001</v>
      </c>
      <c r="IC21" s="40">
        <f t="shared" ca="1" si="129"/>
        <v>129966436.99880001</v>
      </c>
      <c r="ID21" s="40">
        <f t="shared" ca="1" si="129"/>
        <v>129966436.99880001</v>
      </c>
      <c r="IE21" s="40">
        <f t="shared" ca="1" si="129"/>
        <v>129966436.99880001</v>
      </c>
      <c r="IF21" s="40">
        <f t="shared" ca="1" si="129"/>
        <v>129966436.99880001</v>
      </c>
      <c r="IG21" s="40">
        <f t="shared" ca="1" si="129"/>
        <v>129966436.99880001</v>
      </c>
      <c r="IH21" s="40">
        <f t="shared" ca="1" si="129"/>
        <v>129966436.99880001</v>
      </c>
      <c r="II21" s="40">
        <f t="shared" ca="1" si="129"/>
        <v>129966436.99880001</v>
      </c>
      <c r="IJ21" s="40">
        <f t="shared" ca="1" si="129"/>
        <v>129966436.99880001</v>
      </c>
      <c r="IK21" s="40">
        <f t="shared" ca="1" si="129"/>
        <v>129966436.99880001</v>
      </c>
      <c r="IL21" s="40">
        <f t="shared" ca="1" si="129"/>
        <v>129966436.99880001</v>
      </c>
      <c r="IM21" s="40">
        <f t="shared" ca="1" si="129"/>
        <v>129966436.99880001</v>
      </c>
      <c r="IN21" s="40">
        <f t="shared" ca="1" si="129"/>
        <v>129966436.99880001</v>
      </c>
    </row>
    <row r="22" spans="2:248" x14ac:dyDescent="0.3">
      <c r="C22" s="40"/>
      <c r="F22" s="19" t="s">
        <v>495</v>
      </c>
      <c r="G22" s="40">
        <f t="shared" ref="G22:V23" si="130">G11*$C$15</f>
        <v>26.085000000000001</v>
      </c>
      <c r="H22" s="40">
        <f t="shared" ca="1" si="130"/>
        <v>26.555</v>
      </c>
      <c r="I22" s="40">
        <f t="shared" ca="1" si="130"/>
        <v>30.761500000000002</v>
      </c>
      <c r="J22" s="40">
        <f t="shared" ca="1" si="130"/>
        <v>57.527999999999999</v>
      </c>
      <c r="K22" s="40">
        <f t="shared" ca="1" si="130"/>
        <v>91.191749999999999</v>
      </c>
      <c r="L22" s="40">
        <f t="shared" ca="1" si="130"/>
        <v>129.297</v>
      </c>
      <c r="M22" s="40">
        <f t="shared" ca="1" si="130"/>
        <v>252.4605</v>
      </c>
      <c r="N22" s="40">
        <f t="shared" ca="1" si="130"/>
        <v>280.62357142857144</v>
      </c>
      <c r="O22" s="40">
        <f t="shared" ca="1" si="130"/>
        <v>376.49937499999999</v>
      </c>
      <c r="P22" s="40">
        <f t="shared" ca="1" si="130"/>
        <v>454.45866666666672</v>
      </c>
      <c r="Q22" s="40">
        <f t="shared" ca="1" si="130"/>
        <v>551.80349999999999</v>
      </c>
      <c r="R22" s="40">
        <f t="shared" ca="1" si="130"/>
        <v>770.40263636363647</v>
      </c>
      <c r="S22" s="40">
        <f t="shared" ca="1" si="130"/>
        <v>879.88700000000006</v>
      </c>
      <c r="T22" s="40">
        <f t="shared" ca="1" si="130"/>
        <v>1043.682</v>
      </c>
      <c r="U22" s="40">
        <f t="shared" ca="1" si="130"/>
        <v>1184.4939999999999</v>
      </c>
      <c r="V22" s="40">
        <f t="shared" ca="1" si="130"/>
        <v>1289.116</v>
      </c>
      <c r="W22" s="40">
        <f t="shared" ca="1" si="126"/>
        <v>1409.201</v>
      </c>
      <c r="X22" s="40">
        <f t="shared" ca="1" si="126"/>
        <v>1325.588</v>
      </c>
      <c r="Y22" s="40">
        <f t="shared" ca="1" si="126"/>
        <v>1530.367</v>
      </c>
      <c r="Z22" s="40">
        <f t="shared" ca="1" si="126"/>
        <v>1481.4870000000001</v>
      </c>
      <c r="AA22" s="40">
        <f t="shared" ca="1" si="126"/>
        <v>1512.883</v>
      </c>
      <c r="AB22" s="40">
        <f t="shared" ca="1" si="126"/>
        <v>1660.2750000000001</v>
      </c>
      <c r="AC22" s="40">
        <f t="shared" ca="1" si="126"/>
        <v>1774.297</v>
      </c>
      <c r="AD22" s="40">
        <f t="shared" ca="1" si="126"/>
        <v>2004.973</v>
      </c>
      <c r="AE22" s="40">
        <f t="shared" ca="1" si="126"/>
        <v>1867.498</v>
      </c>
      <c r="AF22" s="40">
        <f t="shared" ca="1" si="126"/>
        <v>1802.779</v>
      </c>
      <c r="AG22" s="40">
        <f t="shared" ca="1" si="126"/>
        <v>1771.289</v>
      </c>
      <c r="AH22" s="40">
        <f t="shared" ca="1" si="126"/>
        <v>1669.675</v>
      </c>
      <c r="AI22" s="40">
        <f t="shared" ca="1" si="126"/>
        <v>1598.047</v>
      </c>
      <c r="AJ22" s="40">
        <f t="shared" ca="1" si="126"/>
        <v>1466.9169999999999</v>
      </c>
      <c r="AK22" s="40">
        <f t="shared" ca="1" si="126"/>
        <v>1404.7360000000001</v>
      </c>
      <c r="AL22" s="40">
        <f t="shared" ca="1" si="126"/>
        <v>1409.4359999999999</v>
      </c>
      <c r="AM22" s="40">
        <f t="shared" ca="1" si="126"/>
        <v>987.79899999999998</v>
      </c>
      <c r="AN22" s="40">
        <f t="shared" ca="1" si="126"/>
        <v>365.14300000000003</v>
      </c>
      <c r="AO22" s="40">
        <f t="shared" ca="1" si="126"/>
        <v>260.56799999999998</v>
      </c>
      <c r="AP22" s="40">
        <f t="shared" ca="1" si="126"/>
        <v>418.44099999999997</v>
      </c>
      <c r="AQ22" s="40">
        <f t="shared" ca="1" si="126"/>
        <v>381.26400000000001</v>
      </c>
      <c r="AR22" s="40">
        <f t="shared" ca="1" si="126"/>
        <v>365.096</v>
      </c>
      <c r="AS22" s="40">
        <f t="shared" ca="1" si="126"/>
        <v>382.25099999999998</v>
      </c>
      <c r="AT22" s="40">
        <f t="shared" ca="1" si="126"/>
        <v>539.04300000000001</v>
      </c>
      <c r="AU22" s="40">
        <f t="shared" ca="1" si="126"/>
        <v>600.75400000000002</v>
      </c>
      <c r="AV22" s="40">
        <f t="shared" ca="1" si="126"/>
        <v>678.02200000000005</v>
      </c>
      <c r="AW22" s="40">
        <f t="shared" ca="1" si="126"/>
        <v>664.48599999999999</v>
      </c>
      <c r="AX22" s="40">
        <f t="shared" ca="1" si="126"/>
        <v>832.55799999999999</v>
      </c>
      <c r="AY22" s="40">
        <f t="shared" ca="1" si="126"/>
        <v>984.50900000000001</v>
      </c>
      <c r="AZ22" s="40">
        <f t="shared" ca="1" si="126"/>
        <v>1118.4590000000001</v>
      </c>
      <c r="BA22" s="40">
        <f t="shared" ca="1" si="126"/>
        <v>1244.5129999999999</v>
      </c>
      <c r="BB22" s="40">
        <f t="shared" ca="1" si="126"/>
        <v>1331.886</v>
      </c>
      <c r="BC22" s="40">
        <f t="shared" ca="1" si="126"/>
        <v>1493.7070000000001</v>
      </c>
      <c r="BD22" s="40">
        <f t="shared" ca="1" si="126"/>
        <v>1707.51</v>
      </c>
      <c r="BE22" s="40">
        <f t="shared" ca="1" si="126"/>
        <v>1907.8240000000001</v>
      </c>
      <c r="BF22" s="40">
        <f t="shared" ca="1" si="126"/>
        <v>2382.806</v>
      </c>
      <c r="BG22" s="40">
        <f t="shared" ca="1" si="126"/>
        <v>2730.0889999999999</v>
      </c>
      <c r="BH22" s="40">
        <f t="shared" ca="1" si="126"/>
        <v>3193.462</v>
      </c>
      <c r="BI22" s="40">
        <f t="shared" ca="1" si="126"/>
        <v>3625.674</v>
      </c>
      <c r="BJ22" s="40">
        <f t="shared" ca="1" si="126"/>
        <v>4082.5140000000001</v>
      </c>
      <c r="BK22" s="40">
        <f t="shared" ca="1" si="126"/>
        <v>4677.1109999999999</v>
      </c>
      <c r="BL22" s="40">
        <f t="shared" ca="1" si="126"/>
        <v>5782.5510000000004</v>
      </c>
      <c r="BM22" s="40">
        <f t="shared" ca="1" si="126"/>
        <v>6918.2120000000004</v>
      </c>
      <c r="BN22" s="40">
        <f t="shared" ca="1" si="126"/>
        <v>8076.527</v>
      </c>
      <c r="BO22" s="40">
        <f t="shared" ca="1" si="126"/>
        <v>9097.4609999999993</v>
      </c>
      <c r="BP22" s="40">
        <f t="shared" ca="1" si="126"/>
        <v>10608.699000000001</v>
      </c>
      <c r="BQ22" s="40">
        <f t="shared" ca="1" si="126"/>
        <v>11624.227999999999</v>
      </c>
      <c r="BR22" s="40">
        <f t="shared" ca="1" si="126"/>
        <v>13385.741</v>
      </c>
      <c r="BS22" s="40">
        <f t="shared" ca="1" si="126"/>
        <v>15536.179</v>
      </c>
      <c r="BT22" s="40">
        <f t="shared" ca="1" si="127"/>
        <v>17763.978999999999</v>
      </c>
      <c r="BU22" s="40">
        <f t="shared" ca="1" si="127"/>
        <v>19965.975999999999</v>
      </c>
      <c r="BV22" s="40">
        <f t="shared" ca="1" si="127"/>
        <v>21863.272000000001</v>
      </c>
      <c r="BW22" s="40">
        <f t="shared" ca="1" si="127"/>
        <v>23026.804</v>
      </c>
      <c r="BX22" s="40">
        <f t="shared" ca="1" si="127"/>
        <v>25224.335999999999</v>
      </c>
      <c r="BY22" s="40">
        <f t="shared" ca="1" si="127"/>
        <v>27168.584999999999</v>
      </c>
      <c r="BZ22" s="40">
        <f t="shared" ca="1" si="127"/>
        <v>29487.940999999999</v>
      </c>
      <c r="CA22" s="40">
        <f t="shared" ca="1" si="127"/>
        <v>31115.598000000002</v>
      </c>
      <c r="CB22" s="40">
        <f t="shared" ca="1" si="127"/>
        <v>38894.497499999998</v>
      </c>
      <c r="CC22" s="40">
        <f t="shared" ca="1" si="127"/>
        <v>48618.121874999997</v>
      </c>
      <c r="CD22" s="40">
        <f t="shared" ca="1" si="127"/>
        <v>60772.65234375</v>
      </c>
      <c r="CE22" s="40">
        <f t="shared" ca="1" si="127"/>
        <v>75965.8154296875</v>
      </c>
      <c r="CF22" s="40">
        <f t="shared" ca="1" si="127"/>
        <v>94957.269287109375</v>
      </c>
      <c r="CG22" s="40">
        <f t="shared" ca="1" si="127"/>
        <v>118696.58660888672</v>
      </c>
      <c r="CH22" s="40">
        <f t="shared" ca="1" si="127"/>
        <v>148370.7332611084</v>
      </c>
      <c r="CI22" s="40">
        <f t="shared" ca="1" si="127"/>
        <v>185463.4165763855</v>
      </c>
      <c r="CJ22" s="40">
        <f t="shared" ca="1" si="127"/>
        <v>231829.27072048187</v>
      </c>
      <c r="CK22" s="40">
        <f t="shared" ca="1" si="127"/>
        <v>289786.58840060234</v>
      </c>
      <c r="CL22" s="40">
        <f t="shared" ca="1" si="127"/>
        <v>362233.23550075293</v>
      </c>
      <c r="CM22" s="40">
        <f t="shared" ca="1" si="127"/>
        <v>452791.54437594116</v>
      </c>
      <c r="CN22" s="40">
        <f t="shared" ca="1" si="127"/>
        <v>565989.43046992645</v>
      </c>
      <c r="CO22" s="40">
        <f t="shared" ca="1" si="127"/>
        <v>707486.78808740806</v>
      </c>
      <c r="CP22" s="40">
        <f t="shared" ca="1" si="127"/>
        <v>884358.48510925996</v>
      </c>
      <c r="CQ22" s="40">
        <f t="shared" ca="1" si="127"/>
        <v>1105448.1063865749</v>
      </c>
      <c r="CR22" s="40">
        <f t="shared" ca="1" si="127"/>
        <v>1381810.1329832186</v>
      </c>
      <c r="CS22" s="40">
        <f t="shared" ca="1" si="127"/>
        <v>1727262.6662290234</v>
      </c>
      <c r="CT22" s="40">
        <f t="shared" ca="1" si="127"/>
        <v>2159078.3327862793</v>
      </c>
      <c r="CU22" s="40">
        <f t="shared" ca="1" si="127"/>
        <v>2698847.915982849</v>
      </c>
      <c r="CV22" s="40">
        <f t="shared" ca="1" si="127"/>
        <v>3373559.894978561</v>
      </c>
      <c r="CW22" s="40">
        <f t="shared" ca="1" si="127"/>
        <v>4216949.8687232006</v>
      </c>
      <c r="CX22" s="40">
        <f t="shared" ca="1" si="127"/>
        <v>5271187.3359040003</v>
      </c>
      <c r="CY22" s="40">
        <f t="shared" ca="1" si="127"/>
        <v>6588984.1698800009</v>
      </c>
      <c r="CZ22" s="40">
        <f t="shared" ca="1" si="127"/>
        <v>8236230.2123500016</v>
      </c>
      <c r="DA22" s="40">
        <f t="shared" ca="1" si="127"/>
        <v>10295287.765437501</v>
      </c>
      <c r="DB22" s="40">
        <f t="shared" ca="1" si="127"/>
        <v>12869109.706796875</v>
      </c>
      <c r="DC22" s="40">
        <f t="shared" ca="1" si="127"/>
        <v>16086387.133496094</v>
      </c>
      <c r="DD22" s="40">
        <f t="shared" ca="1" si="127"/>
        <v>20107983.916870117</v>
      </c>
      <c r="DE22" s="40">
        <f t="shared" ca="1" si="127"/>
        <v>25134979.896087646</v>
      </c>
      <c r="DF22" s="40">
        <f t="shared" ca="1" si="127"/>
        <v>31418724.870109558</v>
      </c>
      <c r="DG22" s="40">
        <f t="shared" ca="1" si="127"/>
        <v>39273406.087636948</v>
      </c>
      <c r="DH22" s="40">
        <f t="shared" ca="1" si="127"/>
        <v>49091757.609546185</v>
      </c>
      <c r="DI22" s="40">
        <f t="shared" ca="1" si="127"/>
        <v>61364697.011932738</v>
      </c>
      <c r="DJ22" s="40">
        <f t="shared" ca="1" si="127"/>
        <v>76705871.264915913</v>
      </c>
      <c r="DK22" s="40">
        <f t="shared" ca="1" si="127"/>
        <v>95882339.081144899</v>
      </c>
      <c r="DL22" s="40">
        <f t="shared" ca="1" si="127"/>
        <v>119852923.85143113</v>
      </c>
      <c r="DM22" s="40">
        <f t="shared" ca="1" si="127"/>
        <v>129966436.99880001</v>
      </c>
      <c r="DN22" s="40">
        <f t="shared" ca="1" si="127"/>
        <v>129966436.99880001</v>
      </c>
      <c r="DO22" s="40">
        <f t="shared" ca="1" si="127"/>
        <v>129966436.99880001</v>
      </c>
      <c r="DP22" s="40">
        <f t="shared" ca="1" si="127"/>
        <v>129966436.99880001</v>
      </c>
      <c r="DQ22" s="40">
        <f t="shared" ca="1" si="127"/>
        <v>129966436.99880001</v>
      </c>
      <c r="DR22" s="40">
        <f t="shared" ca="1" si="127"/>
        <v>129966436.99880001</v>
      </c>
      <c r="DS22" s="40">
        <f t="shared" ca="1" si="127"/>
        <v>129966436.99880001</v>
      </c>
      <c r="DT22" s="40">
        <f t="shared" ca="1" si="127"/>
        <v>129966436.99880001</v>
      </c>
      <c r="DU22" s="40">
        <f t="shared" ca="1" si="127"/>
        <v>129966436.99880001</v>
      </c>
      <c r="DV22" s="40">
        <f t="shared" ca="1" si="127"/>
        <v>129966436.99880001</v>
      </c>
      <c r="DW22" s="40">
        <f t="shared" ca="1" si="127"/>
        <v>129966436.99880001</v>
      </c>
      <c r="DX22" s="40">
        <f t="shared" ca="1" si="127"/>
        <v>129966436.99880001</v>
      </c>
      <c r="DY22" s="40">
        <f t="shared" ca="1" si="127"/>
        <v>129966436.99880001</v>
      </c>
      <c r="DZ22" s="40">
        <f t="shared" ca="1" si="127"/>
        <v>129966436.99880001</v>
      </c>
      <c r="EA22" s="40">
        <f t="shared" ca="1" si="127"/>
        <v>129966436.99880001</v>
      </c>
      <c r="EB22" s="40">
        <f t="shared" ca="1" si="127"/>
        <v>129966436.99880001</v>
      </c>
      <c r="EC22" s="40">
        <f t="shared" ca="1" si="127"/>
        <v>129966436.99880001</v>
      </c>
      <c r="ED22" s="40">
        <f t="shared" ca="1" si="127"/>
        <v>129966436.99880001</v>
      </c>
      <c r="EE22" s="40">
        <f t="shared" ca="1" si="127"/>
        <v>129966436.99880001</v>
      </c>
      <c r="EF22" s="40">
        <f t="shared" ca="1" si="128"/>
        <v>129966436.99880001</v>
      </c>
      <c r="EG22" s="40">
        <f t="shared" ca="1" si="128"/>
        <v>129966436.99880001</v>
      </c>
      <c r="EH22" s="40">
        <f t="shared" ca="1" si="128"/>
        <v>129966436.99880001</v>
      </c>
      <c r="EI22" s="40">
        <f t="shared" ca="1" si="128"/>
        <v>129966436.99880001</v>
      </c>
      <c r="EJ22" s="40">
        <f t="shared" ca="1" si="128"/>
        <v>129966436.99880001</v>
      </c>
      <c r="EK22" s="40">
        <f t="shared" ca="1" si="128"/>
        <v>129966436.99880001</v>
      </c>
      <c r="EL22" s="40">
        <f t="shared" ca="1" si="128"/>
        <v>129966436.99880001</v>
      </c>
      <c r="EM22" s="40">
        <f t="shared" ca="1" si="128"/>
        <v>129966436.99880001</v>
      </c>
      <c r="EN22" s="40">
        <f t="shared" ca="1" si="128"/>
        <v>129966436.99880001</v>
      </c>
      <c r="EO22" s="40">
        <f t="shared" ca="1" si="128"/>
        <v>129966436.99880001</v>
      </c>
      <c r="EP22" s="40">
        <f t="shared" ca="1" si="128"/>
        <v>129966436.99880001</v>
      </c>
      <c r="EQ22" s="40">
        <f t="shared" ca="1" si="128"/>
        <v>129966436.99880001</v>
      </c>
      <c r="ER22" s="40">
        <f t="shared" ca="1" si="128"/>
        <v>129966436.99880001</v>
      </c>
      <c r="ES22" s="40">
        <f t="shared" ca="1" si="128"/>
        <v>129966436.99880001</v>
      </c>
      <c r="ET22" s="40">
        <f t="shared" ca="1" si="128"/>
        <v>129966436.99880001</v>
      </c>
      <c r="EU22" s="40">
        <f t="shared" ca="1" si="128"/>
        <v>129966436.99880001</v>
      </c>
      <c r="EV22" s="40">
        <f t="shared" ca="1" si="128"/>
        <v>129966436.99880001</v>
      </c>
      <c r="EW22" s="40">
        <f t="shared" ca="1" si="128"/>
        <v>129966436.99880001</v>
      </c>
      <c r="EX22" s="40">
        <f t="shared" ca="1" si="128"/>
        <v>129966436.99880001</v>
      </c>
      <c r="EY22" s="40">
        <f t="shared" ca="1" si="128"/>
        <v>129966436.99880001</v>
      </c>
      <c r="EZ22" s="40">
        <f t="shared" ca="1" si="128"/>
        <v>129966436.99880001</v>
      </c>
      <c r="FA22" s="40">
        <f t="shared" ca="1" si="128"/>
        <v>129966436.99880001</v>
      </c>
      <c r="FB22" s="40">
        <f t="shared" ca="1" si="128"/>
        <v>129966436.99880001</v>
      </c>
      <c r="FC22" s="40">
        <f t="shared" ca="1" si="128"/>
        <v>129966436.99880001</v>
      </c>
      <c r="FD22" s="40">
        <f t="shared" ca="1" si="128"/>
        <v>129966436.99880001</v>
      </c>
      <c r="FE22" s="40">
        <f t="shared" ca="1" si="128"/>
        <v>129966436.99880001</v>
      </c>
      <c r="FF22" s="40">
        <f t="shared" ca="1" si="128"/>
        <v>129966436.99880001</v>
      </c>
      <c r="FG22" s="40">
        <f t="shared" ca="1" si="128"/>
        <v>129966436.99880001</v>
      </c>
      <c r="FH22" s="40">
        <f t="shared" ca="1" si="128"/>
        <v>129966436.99880001</v>
      </c>
      <c r="FI22" s="40">
        <f t="shared" ca="1" si="128"/>
        <v>129966436.99880001</v>
      </c>
      <c r="FJ22" s="40">
        <f t="shared" ca="1" si="128"/>
        <v>129966436.99880001</v>
      </c>
      <c r="FK22" s="40">
        <f t="shared" ca="1" si="128"/>
        <v>129966436.99880001</v>
      </c>
      <c r="FL22" s="40">
        <f t="shared" ca="1" si="128"/>
        <v>129966436.99880001</v>
      </c>
      <c r="FM22" s="40">
        <f t="shared" ca="1" si="128"/>
        <v>129966436.99880001</v>
      </c>
      <c r="FN22" s="40">
        <f t="shared" ca="1" si="128"/>
        <v>129966436.99880001</v>
      </c>
      <c r="FO22" s="40">
        <f t="shared" ca="1" si="128"/>
        <v>129966436.99880001</v>
      </c>
      <c r="FP22" s="40">
        <f t="shared" ca="1" si="128"/>
        <v>129966436.99880001</v>
      </c>
      <c r="FQ22" s="40">
        <f t="shared" ca="1" si="128"/>
        <v>129966436.99880001</v>
      </c>
      <c r="FR22" s="40">
        <f t="shared" ca="1" si="128"/>
        <v>129966436.99880001</v>
      </c>
      <c r="FS22" s="40">
        <f t="shared" ca="1" si="128"/>
        <v>129966436.99880001</v>
      </c>
      <c r="FT22" s="40">
        <f t="shared" ca="1" si="128"/>
        <v>129966436.99880001</v>
      </c>
      <c r="FU22" s="40">
        <f t="shared" ca="1" si="128"/>
        <v>129966436.99880001</v>
      </c>
      <c r="FV22" s="40">
        <f t="shared" ca="1" si="128"/>
        <v>129966436.99880001</v>
      </c>
      <c r="FW22" s="40">
        <f t="shared" ca="1" si="128"/>
        <v>129966436.99880001</v>
      </c>
      <c r="FX22" s="40">
        <f t="shared" ca="1" si="128"/>
        <v>129966436.99880001</v>
      </c>
      <c r="FY22" s="40">
        <f t="shared" ca="1" si="128"/>
        <v>129966436.99880001</v>
      </c>
      <c r="FZ22" s="40">
        <f t="shared" ca="1" si="128"/>
        <v>129966436.99880001</v>
      </c>
      <c r="GA22" s="40">
        <f t="shared" ca="1" si="128"/>
        <v>129966436.99880001</v>
      </c>
      <c r="GB22" s="40">
        <f t="shared" ca="1" si="128"/>
        <v>129966436.99880001</v>
      </c>
      <c r="GC22" s="40">
        <f t="shared" ca="1" si="128"/>
        <v>129966436.99880001</v>
      </c>
      <c r="GD22" s="40">
        <f t="shared" ca="1" si="128"/>
        <v>129966436.99880001</v>
      </c>
      <c r="GE22" s="40">
        <f t="shared" ca="1" si="128"/>
        <v>129966436.99880001</v>
      </c>
      <c r="GF22" s="40">
        <f t="shared" ca="1" si="128"/>
        <v>129966436.99880001</v>
      </c>
      <c r="GG22" s="40">
        <f t="shared" ca="1" si="128"/>
        <v>129966436.99880001</v>
      </c>
      <c r="GH22" s="40">
        <f t="shared" ca="1" si="128"/>
        <v>129966436.99880001</v>
      </c>
      <c r="GI22" s="40">
        <f t="shared" ca="1" si="128"/>
        <v>129966436.99880001</v>
      </c>
      <c r="GJ22" s="40">
        <f t="shared" ca="1" si="128"/>
        <v>129966436.99880001</v>
      </c>
      <c r="GK22" s="40">
        <f t="shared" ca="1" si="128"/>
        <v>129966436.99880001</v>
      </c>
      <c r="GL22" s="40">
        <f t="shared" ca="1" si="128"/>
        <v>129966436.99880001</v>
      </c>
      <c r="GM22" s="40">
        <f t="shared" ca="1" si="128"/>
        <v>129966436.99880001</v>
      </c>
      <c r="GN22" s="40">
        <f t="shared" ca="1" si="128"/>
        <v>129966436.99880001</v>
      </c>
      <c r="GO22" s="40">
        <f t="shared" ca="1" si="128"/>
        <v>129966436.99880001</v>
      </c>
      <c r="GP22" s="40">
        <f t="shared" ca="1" si="128"/>
        <v>129966436.99880001</v>
      </c>
      <c r="GQ22" s="40">
        <f t="shared" ca="1" si="128"/>
        <v>129966436.99880001</v>
      </c>
      <c r="GR22" s="40">
        <f t="shared" ca="1" si="129"/>
        <v>129966436.99880001</v>
      </c>
      <c r="GS22" s="40">
        <f t="shared" ca="1" si="129"/>
        <v>129966436.99880001</v>
      </c>
      <c r="GT22" s="40">
        <f t="shared" ca="1" si="129"/>
        <v>129966436.99880001</v>
      </c>
      <c r="GU22" s="40">
        <f t="shared" ca="1" si="129"/>
        <v>129966436.99880001</v>
      </c>
      <c r="GV22" s="40">
        <f t="shared" ca="1" si="129"/>
        <v>129966436.99880001</v>
      </c>
      <c r="GW22" s="40">
        <f t="shared" ca="1" si="129"/>
        <v>129966436.99880001</v>
      </c>
      <c r="GX22" s="40">
        <f t="shared" ca="1" si="129"/>
        <v>129966436.99880001</v>
      </c>
      <c r="GY22" s="40">
        <f t="shared" ca="1" si="129"/>
        <v>129966436.99880001</v>
      </c>
      <c r="GZ22" s="40">
        <f t="shared" ca="1" si="129"/>
        <v>129966436.99880001</v>
      </c>
      <c r="HA22" s="40">
        <f t="shared" ca="1" si="129"/>
        <v>129966436.99880001</v>
      </c>
      <c r="HB22" s="40">
        <f t="shared" ca="1" si="129"/>
        <v>129966436.99880001</v>
      </c>
      <c r="HC22" s="40">
        <f t="shared" ca="1" si="129"/>
        <v>129966436.99880001</v>
      </c>
      <c r="HD22" s="40">
        <f t="shared" ca="1" si="129"/>
        <v>129966436.99880001</v>
      </c>
      <c r="HE22" s="40">
        <f t="shared" ca="1" si="129"/>
        <v>129966436.99880001</v>
      </c>
      <c r="HF22" s="40">
        <f t="shared" ca="1" si="129"/>
        <v>129966436.99880001</v>
      </c>
      <c r="HG22" s="40">
        <f t="shared" ca="1" si="129"/>
        <v>129966436.99880001</v>
      </c>
      <c r="HH22" s="40">
        <f t="shared" ca="1" si="129"/>
        <v>129966436.99880001</v>
      </c>
      <c r="HI22" s="40">
        <f t="shared" ca="1" si="129"/>
        <v>129966436.99880001</v>
      </c>
      <c r="HJ22" s="40">
        <f t="shared" ca="1" si="129"/>
        <v>129966436.99880001</v>
      </c>
      <c r="HK22" s="40">
        <f t="shared" ca="1" si="129"/>
        <v>129966436.99880001</v>
      </c>
      <c r="HL22" s="40">
        <f t="shared" ca="1" si="129"/>
        <v>129966436.99880001</v>
      </c>
      <c r="HM22" s="40">
        <f t="shared" ca="1" si="129"/>
        <v>129966436.99880001</v>
      </c>
      <c r="HN22" s="40">
        <f t="shared" ca="1" si="129"/>
        <v>129966436.99880001</v>
      </c>
      <c r="HO22" s="40">
        <f t="shared" ca="1" si="129"/>
        <v>129966436.99880001</v>
      </c>
      <c r="HP22" s="40">
        <f t="shared" ca="1" si="129"/>
        <v>129966436.99880001</v>
      </c>
      <c r="HQ22" s="40">
        <f t="shared" ca="1" si="129"/>
        <v>129966436.99880001</v>
      </c>
      <c r="HR22" s="40">
        <f t="shared" ca="1" si="129"/>
        <v>129966436.99880001</v>
      </c>
      <c r="HS22" s="40">
        <f t="shared" ca="1" si="129"/>
        <v>129966436.99880001</v>
      </c>
      <c r="HT22" s="40">
        <f t="shared" ca="1" si="129"/>
        <v>129966436.99880001</v>
      </c>
      <c r="HU22" s="40">
        <f t="shared" ca="1" si="129"/>
        <v>129966436.99880001</v>
      </c>
      <c r="HV22" s="40">
        <f t="shared" ca="1" si="129"/>
        <v>129966436.99880001</v>
      </c>
      <c r="HW22" s="40">
        <f t="shared" ca="1" si="129"/>
        <v>129966436.99880001</v>
      </c>
      <c r="HX22" s="40">
        <f t="shared" ca="1" si="129"/>
        <v>129966436.99880001</v>
      </c>
      <c r="HY22" s="40">
        <f t="shared" ca="1" si="129"/>
        <v>129966436.99880001</v>
      </c>
      <c r="HZ22" s="40">
        <f t="shared" ca="1" si="129"/>
        <v>129966436.99880001</v>
      </c>
      <c r="IA22" s="40">
        <f t="shared" ca="1" si="129"/>
        <v>129966436.99880001</v>
      </c>
      <c r="IB22" s="40">
        <f t="shared" ca="1" si="129"/>
        <v>129966436.99880001</v>
      </c>
      <c r="IC22" s="40">
        <f t="shared" ca="1" si="129"/>
        <v>129966436.99880001</v>
      </c>
      <c r="ID22" s="40">
        <f t="shared" ca="1" si="129"/>
        <v>129966436.99880001</v>
      </c>
      <c r="IE22" s="40">
        <f t="shared" ca="1" si="129"/>
        <v>129966436.99880001</v>
      </c>
      <c r="IF22" s="40">
        <f t="shared" ca="1" si="129"/>
        <v>129966436.99880001</v>
      </c>
      <c r="IG22" s="40">
        <f t="shared" ca="1" si="129"/>
        <v>129966436.99880001</v>
      </c>
      <c r="IH22" s="40">
        <f t="shared" ca="1" si="129"/>
        <v>129966436.99880001</v>
      </c>
      <c r="II22" s="40">
        <f t="shared" ca="1" si="129"/>
        <v>129966436.99880001</v>
      </c>
      <c r="IJ22" s="40">
        <f t="shared" ca="1" si="129"/>
        <v>129966436.99880001</v>
      </c>
      <c r="IK22" s="40">
        <f t="shared" ca="1" si="129"/>
        <v>129966436.99880001</v>
      </c>
      <c r="IL22" s="40">
        <f t="shared" ca="1" si="129"/>
        <v>129966436.99880001</v>
      </c>
      <c r="IM22" s="40">
        <f t="shared" ca="1" si="129"/>
        <v>129966436.99880001</v>
      </c>
      <c r="IN22" s="40">
        <f t="shared" ca="1" si="129"/>
        <v>129966436.99880001</v>
      </c>
    </row>
    <row r="23" spans="2:248" x14ac:dyDescent="0.3">
      <c r="B23" s="19" t="s">
        <v>499</v>
      </c>
      <c r="C23" s="54" t="str">
        <f>IF(VLOOKUP(B2,Country_Data!C:I,7,FALSE)="","Not initiated",VLOOKUP(B2,Country_Data!C:I,7,FALSE))</f>
        <v>Not initiated</v>
      </c>
      <c r="F23" s="19" t="s">
        <v>493</v>
      </c>
      <c r="G23" s="40">
        <f t="shared" si="130"/>
        <v>26.085000000000001</v>
      </c>
      <c r="H23" s="40">
        <f t="shared" ref="H23:BS23" ca="1" si="131">H12*$C$15</f>
        <v>26.555</v>
      </c>
      <c r="I23" s="40">
        <f t="shared" ca="1" si="131"/>
        <v>30.761500000000002</v>
      </c>
      <c r="J23" s="40">
        <f t="shared" ca="1" si="131"/>
        <v>57.527999999999999</v>
      </c>
      <c r="K23" s="40">
        <f t="shared" ca="1" si="131"/>
        <v>91.191749999999999</v>
      </c>
      <c r="L23" s="40">
        <f t="shared" ca="1" si="131"/>
        <v>129.297</v>
      </c>
      <c r="M23" s="40">
        <f t="shared" ca="1" si="131"/>
        <v>252.4605</v>
      </c>
      <c r="N23" s="40">
        <f t="shared" ca="1" si="131"/>
        <v>280.62357142857144</v>
      </c>
      <c r="O23" s="40">
        <f t="shared" ca="1" si="131"/>
        <v>376.49937499999999</v>
      </c>
      <c r="P23" s="40">
        <f t="shared" ca="1" si="131"/>
        <v>454.45866666666672</v>
      </c>
      <c r="Q23" s="40">
        <f t="shared" ca="1" si="131"/>
        <v>551.80349999999999</v>
      </c>
      <c r="R23" s="40">
        <f t="shared" ca="1" si="131"/>
        <v>770.40263636363647</v>
      </c>
      <c r="S23" s="40">
        <f t="shared" ca="1" si="131"/>
        <v>879.88700000000006</v>
      </c>
      <c r="T23" s="40">
        <f t="shared" ca="1" si="131"/>
        <v>1043.682</v>
      </c>
      <c r="U23" s="40">
        <f t="shared" ca="1" si="131"/>
        <v>1184.4939999999999</v>
      </c>
      <c r="V23" s="40">
        <f t="shared" ca="1" si="131"/>
        <v>1289.116</v>
      </c>
      <c r="W23" s="40">
        <f t="shared" ca="1" si="131"/>
        <v>1409.201</v>
      </c>
      <c r="X23" s="40">
        <f t="shared" ca="1" si="131"/>
        <v>1325.588</v>
      </c>
      <c r="Y23" s="40">
        <f t="shared" ca="1" si="131"/>
        <v>1530.367</v>
      </c>
      <c r="Z23" s="40">
        <f t="shared" ca="1" si="131"/>
        <v>1481.4870000000001</v>
      </c>
      <c r="AA23" s="40">
        <f t="shared" ca="1" si="131"/>
        <v>1512.883</v>
      </c>
      <c r="AB23" s="40">
        <f t="shared" ca="1" si="131"/>
        <v>1660.2750000000001</v>
      </c>
      <c r="AC23" s="40">
        <f t="shared" ca="1" si="131"/>
        <v>1774.297</v>
      </c>
      <c r="AD23" s="40">
        <f t="shared" ca="1" si="131"/>
        <v>2004.973</v>
      </c>
      <c r="AE23" s="40">
        <f t="shared" ca="1" si="131"/>
        <v>1867.498</v>
      </c>
      <c r="AF23" s="40">
        <f t="shared" ca="1" si="131"/>
        <v>1802.779</v>
      </c>
      <c r="AG23" s="40">
        <f t="shared" ca="1" si="131"/>
        <v>1771.289</v>
      </c>
      <c r="AH23" s="40">
        <f t="shared" ca="1" si="131"/>
        <v>1669.675</v>
      </c>
      <c r="AI23" s="40">
        <f t="shared" ca="1" si="131"/>
        <v>1598.047</v>
      </c>
      <c r="AJ23" s="40">
        <f t="shared" ca="1" si="131"/>
        <v>1466.9169999999999</v>
      </c>
      <c r="AK23" s="40">
        <f t="shared" ca="1" si="131"/>
        <v>1404.7360000000001</v>
      </c>
      <c r="AL23" s="40">
        <f t="shared" ca="1" si="131"/>
        <v>1409.4359999999999</v>
      </c>
      <c r="AM23" s="40">
        <f t="shared" ca="1" si="131"/>
        <v>987.79899999999998</v>
      </c>
      <c r="AN23" s="40">
        <f t="shared" ca="1" si="131"/>
        <v>365.14300000000003</v>
      </c>
      <c r="AO23" s="40">
        <f t="shared" ca="1" si="131"/>
        <v>260.56799999999998</v>
      </c>
      <c r="AP23" s="40">
        <f t="shared" ca="1" si="131"/>
        <v>418.44099999999997</v>
      </c>
      <c r="AQ23" s="40">
        <f t="shared" ca="1" si="131"/>
        <v>381.26400000000001</v>
      </c>
      <c r="AR23" s="40">
        <f t="shared" ca="1" si="131"/>
        <v>365.096</v>
      </c>
      <c r="AS23" s="40">
        <f t="shared" ca="1" si="131"/>
        <v>382.25099999999998</v>
      </c>
      <c r="AT23" s="40">
        <f t="shared" ca="1" si="131"/>
        <v>539.04300000000001</v>
      </c>
      <c r="AU23" s="40">
        <f t="shared" ca="1" si="131"/>
        <v>600.75400000000002</v>
      </c>
      <c r="AV23" s="40">
        <f t="shared" ca="1" si="131"/>
        <v>678.02200000000005</v>
      </c>
      <c r="AW23" s="40">
        <f t="shared" ca="1" si="131"/>
        <v>664.48599999999999</v>
      </c>
      <c r="AX23" s="40">
        <f t="shared" ca="1" si="131"/>
        <v>832.55799999999999</v>
      </c>
      <c r="AY23" s="40">
        <f t="shared" ca="1" si="131"/>
        <v>984.50900000000001</v>
      </c>
      <c r="AZ23" s="40">
        <f t="shared" ca="1" si="131"/>
        <v>1118.4590000000001</v>
      </c>
      <c r="BA23" s="40">
        <f t="shared" ca="1" si="131"/>
        <v>1244.5129999999999</v>
      </c>
      <c r="BB23" s="40">
        <f t="shared" ca="1" si="131"/>
        <v>1331.886</v>
      </c>
      <c r="BC23" s="40">
        <f t="shared" ca="1" si="131"/>
        <v>1493.7070000000001</v>
      </c>
      <c r="BD23" s="40">
        <f t="shared" ca="1" si="131"/>
        <v>1707.51</v>
      </c>
      <c r="BE23" s="40">
        <f t="shared" ca="1" si="131"/>
        <v>1907.8240000000001</v>
      </c>
      <c r="BF23" s="40">
        <f t="shared" ca="1" si="131"/>
        <v>2382.806</v>
      </c>
      <c r="BG23" s="40">
        <f t="shared" ca="1" si="131"/>
        <v>2730.0889999999999</v>
      </c>
      <c r="BH23" s="40">
        <f t="shared" ca="1" si="131"/>
        <v>3193.462</v>
      </c>
      <c r="BI23" s="40">
        <f t="shared" ca="1" si="131"/>
        <v>3625.674</v>
      </c>
      <c r="BJ23" s="40">
        <f t="shared" ca="1" si="131"/>
        <v>4082.5140000000001</v>
      </c>
      <c r="BK23" s="40">
        <f t="shared" ca="1" si="131"/>
        <v>4677.1109999999999</v>
      </c>
      <c r="BL23" s="40">
        <f t="shared" ca="1" si="131"/>
        <v>5782.5510000000004</v>
      </c>
      <c r="BM23" s="40">
        <f t="shared" ca="1" si="131"/>
        <v>6918.2120000000004</v>
      </c>
      <c r="BN23" s="40">
        <f t="shared" ca="1" si="131"/>
        <v>8076.527</v>
      </c>
      <c r="BO23" s="40">
        <f t="shared" ca="1" si="131"/>
        <v>9097.4609999999993</v>
      </c>
      <c r="BP23" s="40">
        <f t="shared" ca="1" si="131"/>
        <v>10608.699000000001</v>
      </c>
      <c r="BQ23" s="40">
        <f t="shared" ca="1" si="131"/>
        <v>11624.227999999999</v>
      </c>
      <c r="BR23" s="40">
        <f t="shared" ca="1" si="131"/>
        <v>13385.741</v>
      </c>
      <c r="BS23" s="40">
        <f t="shared" ca="1" si="131"/>
        <v>15536.179</v>
      </c>
      <c r="BT23" s="40">
        <f t="shared" ca="1" si="127"/>
        <v>17763.978999999999</v>
      </c>
      <c r="BU23" s="40">
        <f t="shared" ca="1" si="127"/>
        <v>19965.975999999999</v>
      </c>
      <c r="BV23" s="40">
        <f t="shared" ca="1" si="127"/>
        <v>21863.272000000001</v>
      </c>
      <c r="BW23" s="40">
        <f t="shared" ca="1" si="127"/>
        <v>23026.804</v>
      </c>
      <c r="BX23" s="40">
        <f t="shared" ca="1" si="127"/>
        <v>25224.335999999999</v>
      </c>
      <c r="BY23" s="40">
        <f t="shared" ca="1" si="127"/>
        <v>27168.584999999999</v>
      </c>
      <c r="BZ23" s="40">
        <f t="shared" ca="1" si="127"/>
        <v>29487.940999999999</v>
      </c>
      <c r="CA23" s="40">
        <f t="shared" ca="1" si="127"/>
        <v>31115.598000000002</v>
      </c>
      <c r="CB23" s="40">
        <f t="shared" ca="1" si="127"/>
        <v>43561.837200000002</v>
      </c>
      <c r="CC23" s="40">
        <f t="shared" ca="1" si="127"/>
        <v>60986.572079999998</v>
      </c>
      <c r="CD23" s="40">
        <f t="shared" ca="1" si="127"/>
        <v>85381.200912</v>
      </c>
      <c r="CE23" s="40">
        <f t="shared" ca="1" si="127"/>
        <v>119533.68127679998</v>
      </c>
      <c r="CF23" s="40">
        <f t="shared" ca="1" si="127"/>
        <v>167347.15378751996</v>
      </c>
      <c r="CG23" s="40">
        <f t="shared" ca="1" si="127"/>
        <v>234286.0153025279</v>
      </c>
      <c r="CH23" s="40">
        <f t="shared" ca="1" si="127"/>
        <v>328000.42142353905</v>
      </c>
      <c r="CI23" s="40">
        <f t="shared" ca="1" si="127"/>
        <v>459200.58999295469</v>
      </c>
      <c r="CJ23" s="40">
        <f t="shared" ca="1" si="127"/>
        <v>642880.82599013648</v>
      </c>
      <c r="CK23" s="40">
        <f t="shared" ca="1" si="127"/>
        <v>900033.15638619103</v>
      </c>
      <c r="CL23" s="40">
        <f t="shared" ca="1" si="127"/>
        <v>1260046.4189406673</v>
      </c>
      <c r="CM23" s="40">
        <f t="shared" ca="1" si="127"/>
        <v>1764064.9865169341</v>
      </c>
      <c r="CN23" s="40">
        <f t="shared" ca="1" si="127"/>
        <v>2469690.9811237077</v>
      </c>
      <c r="CO23" s="40">
        <f t="shared" ca="1" si="127"/>
        <v>3457567.3735731905</v>
      </c>
      <c r="CP23" s="40">
        <f t="shared" ca="1" si="127"/>
        <v>4840594.323002466</v>
      </c>
      <c r="CQ23" s="40">
        <f t="shared" ca="1" si="127"/>
        <v>6776832.0522034513</v>
      </c>
      <c r="CR23" s="40">
        <f t="shared" ca="1" si="127"/>
        <v>9487564.873084832</v>
      </c>
      <c r="CS23" s="40">
        <f t="shared" ca="1" si="127"/>
        <v>13282590.822318763</v>
      </c>
      <c r="CT23" s="40">
        <f t="shared" ca="1" si="127"/>
        <v>18595627.151246268</v>
      </c>
      <c r="CU23" s="40">
        <f t="shared" ca="1" si="127"/>
        <v>26033878.011744775</v>
      </c>
      <c r="CV23" s="40">
        <f t="shared" ca="1" si="127"/>
        <v>36447429.216442682</v>
      </c>
      <c r="CW23" s="40">
        <f t="shared" ca="1" si="127"/>
        <v>51026400.903019749</v>
      </c>
      <c r="CX23" s="40">
        <f t="shared" ca="1" si="127"/>
        <v>71436961.264227644</v>
      </c>
      <c r="CY23" s="40">
        <f t="shared" ca="1" si="127"/>
        <v>100011745.7699187</v>
      </c>
      <c r="CZ23" s="40">
        <f t="shared" ca="1" si="127"/>
        <v>129966436.99880001</v>
      </c>
      <c r="DA23" s="40">
        <f t="shared" ca="1" si="127"/>
        <v>129966436.99880001</v>
      </c>
      <c r="DB23" s="40">
        <f t="shared" ca="1" si="127"/>
        <v>129966436.99880001</v>
      </c>
      <c r="DC23" s="40">
        <f t="shared" ca="1" si="127"/>
        <v>129966436.99880001</v>
      </c>
      <c r="DD23" s="40">
        <f t="shared" ca="1" si="127"/>
        <v>129966436.99880001</v>
      </c>
      <c r="DE23" s="40">
        <f t="shared" ca="1" si="127"/>
        <v>129966436.99880001</v>
      </c>
      <c r="DF23" s="40">
        <f t="shared" ca="1" si="127"/>
        <v>129966436.99880001</v>
      </c>
      <c r="DG23" s="40">
        <f t="shared" ca="1" si="127"/>
        <v>129966436.99880001</v>
      </c>
      <c r="DH23" s="40">
        <f t="shared" ca="1" si="127"/>
        <v>129966436.99880001</v>
      </c>
      <c r="DI23" s="40">
        <f t="shared" ca="1" si="127"/>
        <v>129966436.99880001</v>
      </c>
      <c r="DJ23" s="40">
        <f t="shared" ca="1" si="127"/>
        <v>129966436.99880001</v>
      </c>
      <c r="DK23" s="40">
        <f t="shared" ca="1" si="127"/>
        <v>129966436.99880001</v>
      </c>
      <c r="DL23" s="40">
        <f t="shared" ca="1" si="127"/>
        <v>129966436.99880001</v>
      </c>
      <c r="DM23" s="40">
        <f t="shared" ca="1" si="127"/>
        <v>129966436.99880001</v>
      </c>
      <c r="DN23" s="40">
        <f t="shared" ca="1" si="127"/>
        <v>129966436.99880001</v>
      </c>
      <c r="DO23" s="40">
        <f t="shared" ca="1" si="127"/>
        <v>129966436.99880001</v>
      </c>
      <c r="DP23" s="40">
        <f t="shared" ca="1" si="127"/>
        <v>129966436.99880001</v>
      </c>
      <c r="DQ23" s="40">
        <f t="shared" ca="1" si="127"/>
        <v>129966436.99880001</v>
      </c>
      <c r="DR23" s="40">
        <f t="shared" ca="1" si="127"/>
        <v>129966436.99880001</v>
      </c>
      <c r="DS23" s="40">
        <f t="shared" ca="1" si="127"/>
        <v>129966436.99880001</v>
      </c>
      <c r="DT23" s="40">
        <f t="shared" ca="1" si="127"/>
        <v>129966436.99880001</v>
      </c>
      <c r="DU23" s="40">
        <f t="shared" ca="1" si="127"/>
        <v>129966436.99880001</v>
      </c>
      <c r="DV23" s="40">
        <f t="shared" ca="1" si="127"/>
        <v>129966436.99880001</v>
      </c>
      <c r="DW23" s="40">
        <f t="shared" ca="1" si="127"/>
        <v>129966436.99880001</v>
      </c>
      <c r="DX23" s="40">
        <f t="shared" ca="1" si="127"/>
        <v>129966436.99880001</v>
      </c>
      <c r="DY23" s="40">
        <f t="shared" ca="1" si="127"/>
        <v>129966436.99880001</v>
      </c>
      <c r="DZ23" s="40">
        <f t="shared" ca="1" si="127"/>
        <v>129966436.99880001</v>
      </c>
      <c r="EA23" s="40">
        <f t="shared" ca="1" si="127"/>
        <v>129966436.99880001</v>
      </c>
      <c r="EB23" s="40">
        <f t="shared" ca="1" si="127"/>
        <v>129966436.99880001</v>
      </c>
      <c r="EC23" s="40">
        <f t="shared" ca="1" si="127"/>
        <v>129966436.99880001</v>
      </c>
      <c r="ED23" s="40">
        <f t="shared" ca="1" si="127"/>
        <v>129966436.99880001</v>
      </c>
      <c r="EE23" s="40">
        <f t="shared" ca="1" si="127"/>
        <v>129966436.99880001</v>
      </c>
      <c r="EF23" s="40">
        <f t="shared" ca="1" si="128"/>
        <v>129966436.99880001</v>
      </c>
      <c r="EG23" s="40">
        <f t="shared" ca="1" si="128"/>
        <v>129966436.99880001</v>
      </c>
      <c r="EH23" s="40">
        <f t="shared" ca="1" si="128"/>
        <v>129966436.99880001</v>
      </c>
      <c r="EI23" s="40">
        <f t="shared" ca="1" si="128"/>
        <v>129966436.99880001</v>
      </c>
      <c r="EJ23" s="40">
        <f t="shared" ca="1" si="128"/>
        <v>129966436.99880001</v>
      </c>
      <c r="EK23" s="40">
        <f t="shared" ca="1" si="128"/>
        <v>129966436.99880001</v>
      </c>
      <c r="EL23" s="40">
        <f t="shared" ca="1" si="128"/>
        <v>129966436.99880001</v>
      </c>
      <c r="EM23" s="40">
        <f t="shared" ca="1" si="128"/>
        <v>129966436.99880001</v>
      </c>
      <c r="EN23" s="40">
        <f t="shared" ca="1" si="128"/>
        <v>129966436.99880001</v>
      </c>
      <c r="EO23" s="40">
        <f t="shared" ca="1" si="128"/>
        <v>129966436.99880001</v>
      </c>
      <c r="EP23" s="40">
        <f t="shared" ca="1" si="128"/>
        <v>129966436.99880001</v>
      </c>
      <c r="EQ23" s="40">
        <f t="shared" ca="1" si="128"/>
        <v>129966436.99880001</v>
      </c>
      <c r="ER23" s="40">
        <f t="shared" ca="1" si="128"/>
        <v>129966436.99880001</v>
      </c>
      <c r="ES23" s="40">
        <f t="shared" ca="1" si="128"/>
        <v>129966436.99880001</v>
      </c>
      <c r="ET23" s="40">
        <f t="shared" ca="1" si="128"/>
        <v>129966436.99880001</v>
      </c>
      <c r="EU23" s="40">
        <f t="shared" ca="1" si="128"/>
        <v>129966436.99880001</v>
      </c>
      <c r="EV23" s="40">
        <f t="shared" ca="1" si="128"/>
        <v>129966436.99880001</v>
      </c>
      <c r="EW23" s="40">
        <f t="shared" ca="1" si="128"/>
        <v>129966436.99880001</v>
      </c>
      <c r="EX23" s="40">
        <f t="shared" ca="1" si="128"/>
        <v>129966436.99880001</v>
      </c>
      <c r="EY23" s="40">
        <f t="shared" ca="1" si="128"/>
        <v>129966436.99880001</v>
      </c>
      <c r="EZ23" s="40">
        <f t="shared" ca="1" si="128"/>
        <v>129966436.99880001</v>
      </c>
      <c r="FA23" s="40">
        <f t="shared" ca="1" si="128"/>
        <v>129966436.99880001</v>
      </c>
      <c r="FB23" s="40">
        <f t="shared" ca="1" si="128"/>
        <v>129966436.99880001</v>
      </c>
      <c r="FC23" s="40">
        <f t="shared" ca="1" si="128"/>
        <v>129966436.99880001</v>
      </c>
      <c r="FD23" s="40">
        <f t="shared" ca="1" si="128"/>
        <v>129966436.99880001</v>
      </c>
      <c r="FE23" s="40">
        <f t="shared" ca="1" si="128"/>
        <v>129966436.99880001</v>
      </c>
      <c r="FF23" s="40">
        <f t="shared" ca="1" si="128"/>
        <v>129966436.99880001</v>
      </c>
      <c r="FG23" s="40">
        <f t="shared" ca="1" si="128"/>
        <v>129966436.99880001</v>
      </c>
      <c r="FH23" s="40">
        <f t="shared" ca="1" si="128"/>
        <v>129966436.99880001</v>
      </c>
      <c r="FI23" s="40">
        <f t="shared" ca="1" si="128"/>
        <v>129966436.99880001</v>
      </c>
      <c r="FJ23" s="40">
        <f t="shared" ca="1" si="128"/>
        <v>129966436.99880001</v>
      </c>
      <c r="FK23" s="40">
        <f t="shared" ca="1" si="128"/>
        <v>129966436.99880001</v>
      </c>
      <c r="FL23" s="40">
        <f t="shared" ca="1" si="128"/>
        <v>129966436.99880001</v>
      </c>
      <c r="FM23" s="40">
        <f t="shared" ca="1" si="128"/>
        <v>129966436.99880001</v>
      </c>
      <c r="FN23" s="40">
        <f t="shared" ca="1" si="128"/>
        <v>129966436.99880001</v>
      </c>
      <c r="FO23" s="40">
        <f t="shared" ca="1" si="128"/>
        <v>129966436.99880001</v>
      </c>
      <c r="FP23" s="40">
        <f t="shared" ca="1" si="128"/>
        <v>129966436.99880001</v>
      </c>
      <c r="FQ23" s="40">
        <f t="shared" ca="1" si="128"/>
        <v>129966436.99880001</v>
      </c>
      <c r="FR23" s="40">
        <f t="shared" ca="1" si="128"/>
        <v>129966436.99880001</v>
      </c>
      <c r="FS23" s="40">
        <f t="shared" ca="1" si="128"/>
        <v>129966436.99880001</v>
      </c>
      <c r="FT23" s="40">
        <f t="shared" ca="1" si="128"/>
        <v>129966436.99880001</v>
      </c>
      <c r="FU23" s="40">
        <f t="shared" ca="1" si="128"/>
        <v>129966436.99880001</v>
      </c>
      <c r="FV23" s="40">
        <f t="shared" ca="1" si="128"/>
        <v>129966436.99880001</v>
      </c>
      <c r="FW23" s="40">
        <f t="shared" ca="1" si="128"/>
        <v>129966436.99880001</v>
      </c>
      <c r="FX23" s="40">
        <f t="shared" ca="1" si="128"/>
        <v>129966436.99880001</v>
      </c>
      <c r="FY23" s="40">
        <f t="shared" ca="1" si="128"/>
        <v>129966436.99880001</v>
      </c>
      <c r="FZ23" s="40">
        <f t="shared" ca="1" si="128"/>
        <v>129966436.99880001</v>
      </c>
      <c r="GA23" s="40">
        <f t="shared" ca="1" si="128"/>
        <v>129966436.99880001</v>
      </c>
      <c r="GB23" s="40">
        <f t="shared" ca="1" si="128"/>
        <v>129966436.99880001</v>
      </c>
      <c r="GC23" s="40">
        <f t="shared" ca="1" si="128"/>
        <v>129966436.99880001</v>
      </c>
      <c r="GD23" s="40">
        <f t="shared" ca="1" si="128"/>
        <v>129966436.99880001</v>
      </c>
      <c r="GE23" s="40">
        <f t="shared" ca="1" si="128"/>
        <v>129966436.99880001</v>
      </c>
      <c r="GF23" s="40">
        <f t="shared" ca="1" si="128"/>
        <v>129966436.99880001</v>
      </c>
      <c r="GG23" s="40">
        <f t="shared" ca="1" si="128"/>
        <v>129966436.99880001</v>
      </c>
      <c r="GH23" s="40">
        <f t="shared" ca="1" si="128"/>
        <v>129966436.99880001</v>
      </c>
      <c r="GI23" s="40">
        <f t="shared" ca="1" si="128"/>
        <v>129966436.99880001</v>
      </c>
      <c r="GJ23" s="40">
        <f t="shared" ca="1" si="128"/>
        <v>129966436.99880001</v>
      </c>
      <c r="GK23" s="40">
        <f t="shared" ca="1" si="128"/>
        <v>129966436.99880001</v>
      </c>
      <c r="GL23" s="40">
        <f t="shared" ca="1" si="128"/>
        <v>129966436.99880001</v>
      </c>
      <c r="GM23" s="40">
        <f t="shared" ca="1" si="128"/>
        <v>129966436.99880001</v>
      </c>
      <c r="GN23" s="40">
        <f t="shared" ca="1" si="128"/>
        <v>129966436.99880001</v>
      </c>
      <c r="GO23" s="40">
        <f t="shared" ca="1" si="128"/>
        <v>129966436.99880001</v>
      </c>
      <c r="GP23" s="40">
        <f t="shared" ca="1" si="128"/>
        <v>129966436.99880001</v>
      </c>
      <c r="GQ23" s="40">
        <f t="shared" ca="1" si="128"/>
        <v>129966436.99880001</v>
      </c>
      <c r="GR23" s="40">
        <f t="shared" ca="1" si="129"/>
        <v>129966436.99880001</v>
      </c>
      <c r="GS23" s="40">
        <f t="shared" ca="1" si="129"/>
        <v>129966436.99880001</v>
      </c>
      <c r="GT23" s="40">
        <f t="shared" ca="1" si="129"/>
        <v>129966436.99880001</v>
      </c>
      <c r="GU23" s="40">
        <f t="shared" ca="1" si="129"/>
        <v>129966436.99880001</v>
      </c>
      <c r="GV23" s="40">
        <f t="shared" ca="1" si="129"/>
        <v>129966436.99880001</v>
      </c>
      <c r="GW23" s="40">
        <f t="shared" ca="1" si="129"/>
        <v>129966436.99880001</v>
      </c>
      <c r="GX23" s="40">
        <f t="shared" ca="1" si="129"/>
        <v>129966436.99880001</v>
      </c>
      <c r="GY23" s="40">
        <f t="shared" ca="1" si="129"/>
        <v>129966436.99880001</v>
      </c>
      <c r="GZ23" s="40">
        <f t="shared" ca="1" si="129"/>
        <v>129966436.99880001</v>
      </c>
      <c r="HA23" s="40">
        <f t="shared" ca="1" si="129"/>
        <v>129966436.99880001</v>
      </c>
      <c r="HB23" s="40">
        <f t="shared" ca="1" si="129"/>
        <v>129966436.99880001</v>
      </c>
      <c r="HC23" s="40">
        <f t="shared" ca="1" si="129"/>
        <v>129966436.99880001</v>
      </c>
      <c r="HD23" s="40">
        <f t="shared" ca="1" si="129"/>
        <v>129966436.99880001</v>
      </c>
      <c r="HE23" s="40">
        <f t="shared" ca="1" si="129"/>
        <v>129966436.99880001</v>
      </c>
      <c r="HF23" s="40">
        <f t="shared" ca="1" si="129"/>
        <v>129966436.99880001</v>
      </c>
      <c r="HG23" s="40">
        <f t="shared" ca="1" si="129"/>
        <v>129966436.99880001</v>
      </c>
      <c r="HH23" s="40">
        <f t="shared" ca="1" si="129"/>
        <v>129966436.99880001</v>
      </c>
      <c r="HI23" s="40">
        <f t="shared" ca="1" si="129"/>
        <v>129966436.99880001</v>
      </c>
      <c r="HJ23" s="40">
        <f t="shared" ca="1" si="129"/>
        <v>129966436.99880001</v>
      </c>
      <c r="HK23" s="40">
        <f t="shared" ca="1" si="129"/>
        <v>129966436.99880001</v>
      </c>
      <c r="HL23" s="40">
        <f t="shared" ca="1" si="129"/>
        <v>129966436.99880001</v>
      </c>
      <c r="HM23" s="40">
        <f t="shared" ca="1" si="129"/>
        <v>129966436.99880001</v>
      </c>
      <c r="HN23" s="40">
        <f t="shared" ca="1" si="129"/>
        <v>129966436.99880001</v>
      </c>
      <c r="HO23" s="40">
        <f t="shared" ca="1" si="129"/>
        <v>129966436.99880001</v>
      </c>
      <c r="HP23" s="40">
        <f t="shared" ca="1" si="129"/>
        <v>129966436.99880001</v>
      </c>
      <c r="HQ23" s="40">
        <f t="shared" ca="1" si="129"/>
        <v>129966436.99880001</v>
      </c>
      <c r="HR23" s="40">
        <f t="shared" ca="1" si="129"/>
        <v>129966436.99880001</v>
      </c>
      <c r="HS23" s="40">
        <f t="shared" ca="1" si="129"/>
        <v>129966436.99880001</v>
      </c>
      <c r="HT23" s="40">
        <f t="shared" ca="1" si="129"/>
        <v>129966436.99880001</v>
      </c>
      <c r="HU23" s="40">
        <f t="shared" ca="1" si="129"/>
        <v>129966436.99880001</v>
      </c>
      <c r="HV23" s="40">
        <f t="shared" ca="1" si="129"/>
        <v>129966436.99880001</v>
      </c>
      <c r="HW23" s="40">
        <f t="shared" ca="1" si="129"/>
        <v>129966436.99880001</v>
      </c>
      <c r="HX23" s="40">
        <f t="shared" ca="1" si="129"/>
        <v>129966436.99880001</v>
      </c>
      <c r="HY23" s="40">
        <f t="shared" ca="1" si="129"/>
        <v>129966436.99880001</v>
      </c>
      <c r="HZ23" s="40">
        <f t="shared" ca="1" si="129"/>
        <v>129966436.99880001</v>
      </c>
      <c r="IA23" s="40">
        <f t="shared" ca="1" si="129"/>
        <v>129966436.99880001</v>
      </c>
      <c r="IB23" s="40">
        <f t="shared" ca="1" si="129"/>
        <v>129966436.99880001</v>
      </c>
      <c r="IC23" s="40">
        <f t="shared" ca="1" si="129"/>
        <v>129966436.99880001</v>
      </c>
      <c r="ID23" s="40">
        <f t="shared" ca="1" si="129"/>
        <v>129966436.99880001</v>
      </c>
      <c r="IE23" s="40">
        <f t="shared" ca="1" si="129"/>
        <v>129966436.99880001</v>
      </c>
      <c r="IF23" s="40">
        <f t="shared" ca="1" si="129"/>
        <v>129966436.99880001</v>
      </c>
      <c r="IG23" s="40">
        <f t="shared" ca="1" si="129"/>
        <v>129966436.99880001</v>
      </c>
      <c r="IH23" s="40">
        <f t="shared" ca="1" si="129"/>
        <v>129966436.99880001</v>
      </c>
      <c r="II23" s="40">
        <f t="shared" ca="1" si="129"/>
        <v>129966436.99880001</v>
      </c>
      <c r="IJ23" s="40">
        <f t="shared" ca="1" si="129"/>
        <v>129966436.99880001</v>
      </c>
      <c r="IK23" s="40">
        <f t="shared" ca="1" si="129"/>
        <v>129966436.99880001</v>
      </c>
      <c r="IL23" s="40">
        <f t="shared" ca="1" si="129"/>
        <v>129966436.99880001</v>
      </c>
      <c r="IM23" s="40">
        <f t="shared" ca="1" si="129"/>
        <v>129966436.99880001</v>
      </c>
      <c r="IN23" s="40">
        <f t="shared" ca="1" si="129"/>
        <v>129966436.99880001</v>
      </c>
    </row>
    <row r="24" spans="2:248" x14ac:dyDescent="0.3">
      <c r="B24" s="19" t="s">
        <v>498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473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1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 t="e">
        <f>IF(AND(G20&gt;G19,F20&lt;F19),1,0)</f>
        <v>#N/A</v>
      </c>
      <c r="H26" s="26" t="e">
        <f t="shared" ref="H26:BS26" ca="1" si="136">IF(AND(H20&gt;H19,G20&lt;G19),1,0)</f>
        <v>#N/A</v>
      </c>
      <c r="I26" s="26" t="e">
        <f t="shared" ca="1" si="136"/>
        <v>#N/A</v>
      </c>
      <c r="J26" s="26" t="e">
        <f t="shared" ca="1" si="136"/>
        <v>#N/A</v>
      </c>
      <c r="K26" s="26" t="e">
        <f t="shared" ca="1" si="136"/>
        <v>#N/A</v>
      </c>
      <c r="L26" s="26" t="e">
        <f t="shared" ca="1" si="136"/>
        <v>#N/A</v>
      </c>
      <c r="M26" s="26" t="e">
        <f t="shared" ca="1" si="136"/>
        <v>#N/A</v>
      </c>
      <c r="N26" s="26" t="e">
        <f t="shared" ca="1" si="136"/>
        <v>#N/A</v>
      </c>
      <c r="O26" s="26" t="e">
        <f t="shared" ca="1" si="136"/>
        <v>#N/A</v>
      </c>
      <c r="P26" s="26" t="e">
        <f t="shared" ca="1" si="136"/>
        <v>#N/A</v>
      </c>
      <c r="Q26" s="26" t="e">
        <f t="shared" ca="1" si="136"/>
        <v>#N/A</v>
      </c>
      <c r="R26" s="26" t="e">
        <f t="shared" ca="1" si="136"/>
        <v>#N/A</v>
      </c>
      <c r="S26" s="26" t="e">
        <f t="shared" ca="1" si="136"/>
        <v>#N/A</v>
      </c>
      <c r="T26" s="26" t="e">
        <f t="shared" ca="1" si="136"/>
        <v>#N/A</v>
      </c>
      <c r="U26" s="26" t="e">
        <f t="shared" ca="1" si="136"/>
        <v>#N/A</v>
      </c>
      <c r="V26" s="26" t="e">
        <f t="shared" ca="1" si="136"/>
        <v>#N/A</v>
      </c>
      <c r="W26" s="26" t="e">
        <f t="shared" ca="1" si="136"/>
        <v>#N/A</v>
      </c>
      <c r="X26" s="26" t="e">
        <f t="shared" ca="1" si="136"/>
        <v>#N/A</v>
      </c>
      <c r="Y26" s="26" t="e">
        <f t="shared" ca="1" si="136"/>
        <v>#N/A</v>
      </c>
      <c r="Z26" s="26" t="e">
        <f t="shared" ca="1" si="136"/>
        <v>#N/A</v>
      </c>
      <c r="AA26" s="26" t="e">
        <f t="shared" ca="1" si="136"/>
        <v>#N/A</v>
      </c>
      <c r="AB26" s="26" t="e">
        <f t="shared" ca="1" si="136"/>
        <v>#N/A</v>
      </c>
      <c r="AC26" s="26" t="e">
        <f t="shared" ca="1" si="136"/>
        <v>#N/A</v>
      </c>
      <c r="AD26" s="26" t="e">
        <f t="shared" ca="1" si="136"/>
        <v>#N/A</v>
      </c>
      <c r="AE26" s="26" t="e">
        <f t="shared" ca="1" si="136"/>
        <v>#N/A</v>
      </c>
      <c r="AF26" s="26" t="e">
        <f t="shared" ca="1" si="136"/>
        <v>#N/A</v>
      </c>
      <c r="AG26" s="26" t="e">
        <f t="shared" ca="1" si="136"/>
        <v>#N/A</v>
      </c>
      <c r="AH26" s="26" t="e">
        <f t="shared" ca="1" si="136"/>
        <v>#N/A</v>
      </c>
      <c r="AI26" s="26" t="e">
        <f t="shared" ca="1" si="136"/>
        <v>#N/A</v>
      </c>
      <c r="AJ26" s="26" t="e">
        <f t="shared" ca="1" si="136"/>
        <v>#N/A</v>
      </c>
      <c r="AK26" s="26" t="e">
        <f t="shared" ca="1" si="136"/>
        <v>#N/A</v>
      </c>
      <c r="AL26" s="26" t="e">
        <f t="shared" ca="1" si="136"/>
        <v>#N/A</v>
      </c>
      <c r="AM26" s="26" t="e">
        <f t="shared" ca="1" si="136"/>
        <v>#N/A</v>
      </c>
      <c r="AN26" s="26" t="e">
        <f t="shared" ca="1" si="136"/>
        <v>#N/A</v>
      </c>
      <c r="AO26" s="26" t="e">
        <f t="shared" ca="1" si="136"/>
        <v>#N/A</v>
      </c>
      <c r="AP26" s="26" t="e">
        <f t="shared" ca="1" si="136"/>
        <v>#N/A</v>
      </c>
      <c r="AQ26" s="26" t="e">
        <f t="shared" ca="1" si="136"/>
        <v>#N/A</v>
      </c>
      <c r="AR26" s="26" t="e">
        <f t="shared" ca="1" si="136"/>
        <v>#N/A</v>
      </c>
      <c r="AS26" s="26" t="e">
        <f t="shared" ca="1" si="136"/>
        <v>#N/A</v>
      </c>
      <c r="AT26" s="26" t="e">
        <f t="shared" ca="1" si="136"/>
        <v>#N/A</v>
      </c>
      <c r="AU26" s="26" t="e">
        <f t="shared" ca="1" si="136"/>
        <v>#N/A</v>
      </c>
      <c r="AV26" s="26" t="e">
        <f t="shared" ca="1" si="136"/>
        <v>#N/A</v>
      </c>
      <c r="AW26" s="26" t="e">
        <f t="shared" ca="1" si="136"/>
        <v>#N/A</v>
      </c>
      <c r="AX26" s="26" t="e">
        <f t="shared" ca="1" si="136"/>
        <v>#N/A</v>
      </c>
      <c r="AY26" s="26" t="e">
        <f t="shared" ca="1" si="136"/>
        <v>#N/A</v>
      </c>
      <c r="AZ26" s="26" t="e">
        <f t="shared" ca="1" si="136"/>
        <v>#N/A</v>
      </c>
      <c r="BA26" s="26" t="e">
        <f t="shared" ca="1" si="136"/>
        <v>#N/A</v>
      </c>
      <c r="BB26" s="26" t="e">
        <f t="shared" ca="1" si="136"/>
        <v>#N/A</v>
      </c>
      <c r="BC26" s="26" t="e">
        <f t="shared" ca="1" si="136"/>
        <v>#N/A</v>
      </c>
      <c r="BD26" s="26" t="e">
        <f t="shared" ca="1" si="136"/>
        <v>#N/A</v>
      </c>
      <c r="BE26" s="26" t="e">
        <f t="shared" ca="1" si="136"/>
        <v>#N/A</v>
      </c>
      <c r="BF26" s="26" t="e">
        <f t="shared" ca="1" si="136"/>
        <v>#N/A</v>
      </c>
      <c r="BG26" s="26" t="e">
        <f t="shared" ca="1" si="136"/>
        <v>#N/A</v>
      </c>
      <c r="BH26" s="26" t="e">
        <f t="shared" ca="1" si="136"/>
        <v>#N/A</v>
      </c>
      <c r="BI26" s="26" t="e">
        <f t="shared" ca="1" si="136"/>
        <v>#N/A</v>
      </c>
      <c r="BJ26" s="26" t="e">
        <f t="shared" ca="1" si="136"/>
        <v>#N/A</v>
      </c>
      <c r="BK26" s="26" t="e">
        <f t="shared" ca="1" si="136"/>
        <v>#N/A</v>
      </c>
      <c r="BL26" s="26" t="e">
        <f t="shared" ca="1" si="136"/>
        <v>#N/A</v>
      </c>
      <c r="BM26" s="26" t="e">
        <f t="shared" ca="1" si="136"/>
        <v>#N/A</v>
      </c>
      <c r="BN26" s="26" t="e">
        <f t="shared" ca="1" si="136"/>
        <v>#N/A</v>
      </c>
      <c r="BO26" s="26" t="e">
        <f t="shared" ca="1" si="136"/>
        <v>#N/A</v>
      </c>
      <c r="BP26" s="26" t="e">
        <f t="shared" ca="1" si="136"/>
        <v>#N/A</v>
      </c>
      <c r="BQ26" s="26" t="e">
        <f t="shared" ca="1" si="136"/>
        <v>#N/A</v>
      </c>
      <c r="BR26" s="26" t="e">
        <f t="shared" ca="1" si="136"/>
        <v>#N/A</v>
      </c>
      <c r="BS26" s="26" t="e">
        <f t="shared" ca="1" si="136"/>
        <v>#N/A</v>
      </c>
      <c r="BT26" s="26" t="e">
        <f t="shared" ref="BT26:EE26" ca="1" si="137">IF(AND(BT20&gt;BT19,BS20&lt;BS19),1,0)</f>
        <v>#N/A</v>
      </c>
      <c r="BU26" s="26" t="e">
        <f t="shared" ca="1" si="137"/>
        <v>#N/A</v>
      </c>
      <c r="BV26" s="26" t="e">
        <f t="shared" ca="1" si="137"/>
        <v>#N/A</v>
      </c>
      <c r="BW26" s="26" t="e">
        <f t="shared" ca="1" si="137"/>
        <v>#N/A</v>
      </c>
      <c r="BX26" s="26" t="e">
        <f t="shared" ca="1" si="137"/>
        <v>#N/A</v>
      </c>
      <c r="BY26" s="26" t="e">
        <f t="shared" ca="1" si="137"/>
        <v>#N/A</v>
      </c>
      <c r="BZ26" s="26" t="e">
        <f t="shared" ca="1" si="137"/>
        <v>#N/A</v>
      </c>
      <c r="CA26" s="26" t="e">
        <f t="shared" ca="1" si="137"/>
        <v>#N/A</v>
      </c>
      <c r="CB26" s="26" t="e">
        <f t="shared" ca="1" si="137"/>
        <v>#N/A</v>
      </c>
      <c r="CC26" s="26" t="e">
        <f t="shared" ca="1" si="137"/>
        <v>#N/A</v>
      </c>
      <c r="CD26" s="26" t="e">
        <f t="shared" ca="1" si="137"/>
        <v>#N/A</v>
      </c>
      <c r="CE26" s="26" t="e">
        <f t="shared" ca="1" si="137"/>
        <v>#N/A</v>
      </c>
      <c r="CF26" s="26" t="e">
        <f t="shared" ca="1" si="137"/>
        <v>#N/A</v>
      </c>
      <c r="CG26" s="26" t="e">
        <f t="shared" ca="1" si="137"/>
        <v>#N/A</v>
      </c>
      <c r="CH26" s="26" t="e">
        <f t="shared" ca="1" si="137"/>
        <v>#N/A</v>
      </c>
      <c r="CI26" s="26" t="e">
        <f t="shared" ca="1" si="137"/>
        <v>#N/A</v>
      </c>
      <c r="CJ26" s="26" t="e">
        <f t="shared" ca="1" si="137"/>
        <v>#N/A</v>
      </c>
      <c r="CK26" s="26" t="e">
        <f t="shared" ca="1" si="137"/>
        <v>#N/A</v>
      </c>
      <c r="CL26" s="26" t="e">
        <f t="shared" ca="1" si="137"/>
        <v>#N/A</v>
      </c>
      <c r="CM26" s="26" t="e">
        <f t="shared" ca="1" si="137"/>
        <v>#N/A</v>
      </c>
      <c r="CN26" s="26" t="e">
        <f t="shared" ca="1" si="137"/>
        <v>#N/A</v>
      </c>
      <c r="CO26" s="26" t="e">
        <f t="shared" ca="1" si="137"/>
        <v>#N/A</v>
      </c>
      <c r="CP26" s="26" t="e">
        <f t="shared" ca="1" si="137"/>
        <v>#N/A</v>
      </c>
      <c r="CQ26" s="26" t="e">
        <f t="shared" ca="1" si="137"/>
        <v>#N/A</v>
      </c>
      <c r="CR26" s="26" t="e">
        <f t="shared" ca="1" si="137"/>
        <v>#N/A</v>
      </c>
      <c r="CS26" s="26" t="e">
        <f t="shared" ca="1" si="137"/>
        <v>#N/A</v>
      </c>
      <c r="CT26" s="26" t="e">
        <f t="shared" ca="1" si="137"/>
        <v>#N/A</v>
      </c>
      <c r="CU26" s="26" t="e">
        <f t="shared" ca="1" si="137"/>
        <v>#N/A</v>
      </c>
      <c r="CV26" s="26" t="e">
        <f t="shared" ca="1" si="137"/>
        <v>#N/A</v>
      </c>
      <c r="CW26" s="26" t="e">
        <f t="shared" ca="1" si="137"/>
        <v>#N/A</v>
      </c>
      <c r="CX26" s="26" t="e">
        <f t="shared" ca="1" si="137"/>
        <v>#N/A</v>
      </c>
      <c r="CY26" s="26" t="e">
        <f t="shared" ca="1" si="137"/>
        <v>#N/A</v>
      </c>
      <c r="CZ26" s="26" t="e">
        <f t="shared" ca="1" si="137"/>
        <v>#N/A</v>
      </c>
      <c r="DA26" s="26" t="e">
        <f t="shared" ca="1" si="137"/>
        <v>#N/A</v>
      </c>
      <c r="DB26" s="26" t="e">
        <f t="shared" ca="1" si="137"/>
        <v>#N/A</v>
      </c>
      <c r="DC26" s="26" t="e">
        <f t="shared" ca="1" si="137"/>
        <v>#N/A</v>
      </c>
      <c r="DD26" s="26" t="e">
        <f t="shared" ca="1" si="137"/>
        <v>#N/A</v>
      </c>
      <c r="DE26" s="26" t="e">
        <f t="shared" ca="1" si="137"/>
        <v>#N/A</v>
      </c>
      <c r="DF26" s="26" t="e">
        <f t="shared" ca="1" si="137"/>
        <v>#N/A</v>
      </c>
      <c r="DG26" s="26" t="e">
        <f t="shared" ca="1" si="137"/>
        <v>#N/A</v>
      </c>
      <c r="DH26" s="26" t="e">
        <f t="shared" ca="1" si="137"/>
        <v>#N/A</v>
      </c>
      <c r="DI26" s="26" t="e">
        <f t="shared" ca="1" si="137"/>
        <v>#N/A</v>
      </c>
      <c r="DJ26" s="26" t="e">
        <f t="shared" ca="1" si="137"/>
        <v>#N/A</v>
      </c>
      <c r="DK26" s="26" t="e">
        <f t="shared" ca="1" si="137"/>
        <v>#N/A</v>
      </c>
      <c r="DL26" s="26" t="e">
        <f t="shared" ca="1" si="137"/>
        <v>#N/A</v>
      </c>
      <c r="DM26" s="26" t="e">
        <f t="shared" ca="1" si="137"/>
        <v>#N/A</v>
      </c>
      <c r="DN26" s="26" t="e">
        <f t="shared" ca="1" si="137"/>
        <v>#N/A</v>
      </c>
      <c r="DO26" s="26" t="e">
        <f t="shared" ca="1" si="137"/>
        <v>#N/A</v>
      </c>
      <c r="DP26" s="26" t="e">
        <f t="shared" ca="1" si="137"/>
        <v>#N/A</v>
      </c>
      <c r="DQ26" s="26" t="e">
        <f t="shared" ca="1" si="137"/>
        <v>#N/A</v>
      </c>
      <c r="DR26" s="26" t="e">
        <f t="shared" ca="1" si="137"/>
        <v>#N/A</v>
      </c>
      <c r="DS26" s="26" t="e">
        <f t="shared" ca="1" si="137"/>
        <v>#N/A</v>
      </c>
      <c r="DT26" s="26" t="e">
        <f t="shared" ca="1" si="137"/>
        <v>#N/A</v>
      </c>
      <c r="DU26" s="26" t="e">
        <f t="shared" ca="1" si="137"/>
        <v>#N/A</v>
      </c>
      <c r="DV26" s="26" t="e">
        <f t="shared" ca="1" si="137"/>
        <v>#N/A</v>
      </c>
      <c r="DW26" s="26" t="e">
        <f t="shared" ca="1" si="137"/>
        <v>#N/A</v>
      </c>
      <c r="DX26" s="26" t="e">
        <f t="shared" ca="1" si="137"/>
        <v>#N/A</v>
      </c>
      <c r="DY26" s="26" t="e">
        <f t="shared" ca="1" si="137"/>
        <v>#N/A</v>
      </c>
      <c r="DZ26" s="26" t="e">
        <f t="shared" ca="1" si="137"/>
        <v>#N/A</v>
      </c>
      <c r="EA26" s="26" t="e">
        <f t="shared" ca="1" si="137"/>
        <v>#N/A</v>
      </c>
      <c r="EB26" s="26" t="e">
        <f t="shared" ca="1" si="137"/>
        <v>#N/A</v>
      </c>
      <c r="EC26" s="26" t="e">
        <f t="shared" ca="1" si="137"/>
        <v>#N/A</v>
      </c>
      <c r="ED26" s="26" t="e">
        <f t="shared" ca="1" si="137"/>
        <v>#N/A</v>
      </c>
      <c r="EE26" s="26" t="e">
        <f t="shared" ca="1" si="137"/>
        <v>#N/A</v>
      </c>
      <c r="EF26" s="26" t="e">
        <f t="shared" ref="EF26:GQ26" ca="1" si="138">IF(AND(EF20&gt;EF19,EE20&lt;EE19),1,0)</f>
        <v>#N/A</v>
      </c>
      <c r="EG26" s="26" t="e">
        <f t="shared" ca="1" si="138"/>
        <v>#N/A</v>
      </c>
      <c r="EH26" s="26" t="e">
        <f t="shared" ca="1" si="138"/>
        <v>#N/A</v>
      </c>
      <c r="EI26" s="26" t="e">
        <f t="shared" ca="1" si="138"/>
        <v>#N/A</v>
      </c>
      <c r="EJ26" s="26" t="e">
        <f t="shared" ca="1" si="138"/>
        <v>#N/A</v>
      </c>
      <c r="EK26" s="26" t="e">
        <f t="shared" ca="1" si="138"/>
        <v>#N/A</v>
      </c>
      <c r="EL26" s="26" t="e">
        <f t="shared" ca="1" si="138"/>
        <v>#N/A</v>
      </c>
      <c r="EM26" s="26" t="e">
        <f t="shared" ca="1" si="138"/>
        <v>#N/A</v>
      </c>
      <c r="EN26" s="26" t="e">
        <f t="shared" ca="1" si="138"/>
        <v>#N/A</v>
      </c>
      <c r="EO26" s="26" t="e">
        <f t="shared" ca="1" si="138"/>
        <v>#N/A</v>
      </c>
      <c r="EP26" s="26" t="e">
        <f t="shared" ca="1" si="138"/>
        <v>#N/A</v>
      </c>
      <c r="EQ26" s="26" t="e">
        <f t="shared" ca="1" si="138"/>
        <v>#N/A</v>
      </c>
      <c r="ER26" s="26" t="e">
        <f t="shared" ca="1" si="138"/>
        <v>#N/A</v>
      </c>
      <c r="ES26" s="26" t="e">
        <f t="shared" ca="1" si="138"/>
        <v>#N/A</v>
      </c>
      <c r="ET26" s="26" t="e">
        <f t="shared" ca="1" si="138"/>
        <v>#N/A</v>
      </c>
      <c r="EU26" s="26" t="e">
        <f t="shared" ca="1" si="138"/>
        <v>#N/A</v>
      </c>
      <c r="EV26" s="26" t="e">
        <f t="shared" ca="1" si="138"/>
        <v>#N/A</v>
      </c>
      <c r="EW26" s="26" t="e">
        <f t="shared" ca="1" si="138"/>
        <v>#N/A</v>
      </c>
      <c r="EX26" s="26" t="e">
        <f t="shared" ca="1" si="138"/>
        <v>#N/A</v>
      </c>
      <c r="EY26" s="26" t="e">
        <f t="shared" ca="1" si="138"/>
        <v>#N/A</v>
      </c>
      <c r="EZ26" s="26" t="e">
        <f t="shared" ca="1" si="138"/>
        <v>#N/A</v>
      </c>
      <c r="FA26" s="26" t="e">
        <f t="shared" ca="1" si="138"/>
        <v>#N/A</v>
      </c>
      <c r="FB26" s="26" t="e">
        <f t="shared" ca="1" si="138"/>
        <v>#N/A</v>
      </c>
      <c r="FC26" s="26" t="e">
        <f t="shared" ca="1" si="138"/>
        <v>#N/A</v>
      </c>
      <c r="FD26" s="26" t="e">
        <f t="shared" ca="1" si="138"/>
        <v>#N/A</v>
      </c>
      <c r="FE26" s="26" t="e">
        <f t="shared" ca="1" si="138"/>
        <v>#N/A</v>
      </c>
      <c r="FF26" s="26" t="e">
        <f t="shared" ca="1" si="138"/>
        <v>#N/A</v>
      </c>
      <c r="FG26" s="26" t="e">
        <f t="shared" ca="1" si="138"/>
        <v>#N/A</v>
      </c>
      <c r="FH26" s="26" t="e">
        <f t="shared" ca="1" si="138"/>
        <v>#N/A</v>
      </c>
      <c r="FI26" s="26" t="e">
        <f t="shared" ca="1" si="138"/>
        <v>#N/A</v>
      </c>
      <c r="FJ26" s="26" t="e">
        <f t="shared" ca="1" si="138"/>
        <v>#N/A</v>
      </c>
      <c r="FK26" s="26" t="e">
        <f t="shared" ca="1" si="138"/>
        <v>#N/A</v>
      </c>
      <c r="FL26" s="26" t="e">
        <f t="shared" ca="1" si="138"/>
        <v>#N/A</v>
      </c>
      <c r="FM26" s="26" t="e">
        <f t="shared" ca="1" si="138"/>
        <v>#N/A</v>
      </c>
      <c r="FN26" s="26" t="e">
        <f t="shared" ca="1" si="138"/>
        <v>#N/A</v>
      </c>
      <c r="FO26" s="26" t="e">
        <f t="shared" ca="1" si="138"/>
        <v>#N/A</v>
      </c>
      <c r="FP26" s="26" t="e">
        <f t="shared" ca="1" si="138"/>
        <v>#N/A</v>
      </c>
      <c r="FQ26" s="26" t="e">
        <f t="shared" ca="1" si="138"/>
        <v>#N/A</v>
      </c>
      <c r="FR26" s="26" t="e">
        <f t="shared" ca="1" si="138"/>
        <v>#N/A</v>
      </c>
      <c r="FS26" s="26" t="e">
        <f t="shared" ca="1" si="138"/>
        <v>#N/A</v>
      </c>
      <c r="FT26" s="26" t="e">
        <f t="shared" ca="1" si="138"/>
        <v>#N/A</v>
      </c>
      <c r="FU26" s="26" t="e">
        <f t="shared" ca="1" si="138"/>
        <v>#N/A</v>
      </c>
      <c r="FV26" s="26" t="e">
        <f t="shared" ca="1" si="138"/>
        <v>#N/A</v>
      </c>
      <c r="FW26" s="26" t="e">
        <f t="shared" ca="1" si="138"/>
        <v>#N/A</v>
      </c>
      <c r="FX26" s="26" t="e">
        <f t="shared" ca="1" si="138"/>
        <v>#N/A</v>
      </c>
      <c r="FY26" s="26" t="e">
        <f t="shared" ca="1" si="138"/>
        <v>#N/A</v>
      </c>
      <c r="FZ26" s="26" t="e">
        <f t="shared" ca="1" si="138"/>
        <v>#N/A</v>
      </c>
      <c r="GA26" s="26" t="e">
        <f t="shared" ca="1" si="138"/>
        <v>#N/A</v>
      </c>
      <c r="GB26" s="26" t="e">
        <f t="shared" ca="1" si="138"/>
        <v>#N/A</v>
      </c>
      <c r="GC26" s="26" t="e">
        <f t="shared" ca="1" si="138"/>
        <v>#N/A</v>
      </c>
      <c r="GD26" s="26" t="e">
        <f t="shared" ca="1" si="138"/>
        <v>#N/A</v>
      </c>
      <c r="GE26" s="26" t="e">
        <f t="shared" ca="1" si="138"/>
        <v>#N/A</v>
      </c>
      <c r="GF26" s="26" t="e">
        <f t="shared" ca="1" si="138"/>
        <v>#N/A</v>
      </c>
      <c r="GG26" s="26" t="e">
        <f t="shared" ca="1" si="138"/>
        <v>#N/A</v>
      </c>
      <c r="GH26" s="26" t="e">
        <f t="shared" ca="1" si="138"/>
        <v>#N/A</v>
      </c>
      <c r="GI26" s="26" t="e">
        <f t="shared" ca="1" si="138"/>
        <v>#N/A</v>
      </c>
      <c r="GJ26" s="26" t="e">
        <f t="shared" ca="1" si="138"/>
        <v>#N/A</v>
      </c>
      <c r="GK26" s="26" t="e">
        <f t="shared" ca="1" si="138"/>
        <v>#N/A</v>
      </c>
      <c r="GL26" s="26" t="e">
        <f t="shared" ca="1" si="138"/>
        <v>#N/A</v>
      </c>
      <c r="GM26" s="26" t="e">
        <f t="shared" ca="1" si="138"/>
        <v>#N/A</v>
      </c>
      <c r="GN26" s="26" t="e">
        <f t="shared" ca="1" si="138"/>
        <v>#N/A</v>
      </c>
      <c r="GO26" s="26" t="e">
        <f t="shared" ca="1" si="138"/>
        <v>#N/A</v>
      </c>
      <c r="GP26" s="26" t="e">
        <f t="shared" ca="1" si="138"/>
        <v>#N/A</v>
      </c>
      <c r="GQ26" s="26" t="e">
        <f t="shared" ca="1" si="138"/>
        <v>#N/A</v>
      </c>
      <c r="GR26" s="26" t="e">
        <f t="shared" ref="GR26:IN26" ca="1" si="139">IF(AND(GR20&gt;GR19,GQ20&lt;GQ19),1,0)</f>
        <v>#N/A</v>
      </c>
      <c r="GS26" s="26" t="e">
        <f t="shared" ca="1" si="139"/>
        <v>#N/A</v>
      </c>
      <c r="GT26" s="26" t="e">
        <f t="shared" ca="1" si="139"/>
        <v>#N/A</v>
      </c>
      <c r="GU26" s="26" t="e">
        <f t="shared" ca="1" si="139"/>
        <v>#N/A</v>
      </c>
      <c r="GV26" s="26" t="e">
        <f t="shared" ca="1" si="139"/>
        <v>#N/A</v>
      </c>
      <c r="GW26" s="26" t="e">
        <f t="shared" ca="1" si="139"/>
        <v>#N/A</v>
      </c>
      <c r="GX26" s="26" t="e">
        <f t="shared" ca="1" si="139"/>
        <v>#N/A</v>
      </c>
      <c r="GY26" s="26" t="e">
        <f t="shared" ca="1" si="139"/>
        <v>#N/A</v>
      </c>
      <c r="GZ26" s="26" t="e">
        <f t="shared" ca="1" si="139"/>
        <v>#N/A</v>
      </c>
      <c r="HA26" s="26" t="e">
        <f t="shared" ca="1" si="139"/>
        <v>#N/A</v>
      </c>
      <c r="HB26" s="26" t="e">
        <f t="shared" ca="1" si="139"/>
        <v>#N/A</v>
      </c>
      <c r="HC26" s="26" t="e">
        <f t="shared" ca="1" si="139"/>
        <v>#N/A</v>
      </c>
      <c r="HD26" s="26" t="e">
        <f t="shared" ca="1" si="139"/>
        <v>#N/A</v>
      </c>
      <c r="HE26" s="26" t="e">
        <f t="shared" ca="1" si="139"/>
        <v>#N/A</v>
      </c>
      <c r="HF26" s="26" t="e">
        <f t="shared" ca="1" si="139"/>
        <v>#N/A</v>
      </c>
      <c r="HG26" s="26" t="e">
        <f t="shared" ca="1" si="139"/>
        <v>#N/A</v>
      </c>
      <c r="HH26" s="26" t="e">
        <f t="shared" ca="1" si="139"/>
        <v>#N/A</v>
      </c>
      <c r="HI26" s="26" t="e">
        <f t="shared" ca="1" si="139"/>
        <v>#N/A</v>
      </c>
      <c r="HJ26" s="26" t="e">
        <f t="shared" ca="1" si="139"/>
        <v>#N/A</v>
      </c>
      <c r="HK26" s="26" t="e">
        <f t="shared" ca="1" si="139"/>
        <v>#N/A</v>
      </c>
      <c r="HL26" s="26" t="e">
        <f t="shared" ca="1" si="139"/>
        <v>#N/A</v>
      </c>
      <c r="HM26" s="26" t="e">
        <f t="shared" ca="1" si="139"/>
        <v>#N/A</v>
      </c>
      <c r="HN26" s="26" t="e">
        <f t="shared" ca="1" si="139"/>
        <v>#N/A</v>
      </c>
      <c r="HO26" s="26" t="e">
        <f t="shared" ca="1" si="139"/>
        <v>#N/A</v>
      </c>
      <c r="HP26" s="26" t="e">
        <f t="shared" ca="1" si="139"/>
        <v>#N/A</v>
      </c>
      <c r="HQ26" s="26" t="e">
        <f t="shared" ca="1" si="139"/>
        <v>#N/A</v>
      </c>
      <c r="HR26" s="26" t="e">
        <f t="shared" ca="1" si="139"/>
        <v>#N/A</v>
      </c>
      <c r="HS26" s="26" t="e">
        <f t="shared" ca="1" si="139"/>
        <v>#N/A</v>
      </c>
      <c r="HT26" s="26" t="e">
        <f t="shared" ca="1" si="139"/>
        <v>#N/A</v>
      </c>
      <c r="HU26" s="26" t="e">
        <f t="shared" ca="1" si="139"/>
        <v>#N/A</v>
      </c>
      <c r="HV26" s="26" t="e">
        <f t="shared" ca="1" si="139"/>
        <v>#N/A</v>
      </c>
      <c r="HW26" s="26" t="e">
        <f t="shared" ca="1" si="139"/>
        <v>#N/A</v>
      </c>
      <c r="HX26" s="26" t="e">
        <f t="shared" ca="1" si="139"/>
        <v>#N/A</v>
      </c>
      <c r="HY26" s="26" t="e">
        <f t="shared" ca="1" si="139"/>
        <v>#N/A</v>
      </c>
      <c r="HZ26" s="26" t="e">
        <f t="shared" ca="1" si="139"/>
        <v>#N/A</v>
      </c>
      <c r="IA26" s="26" t="e">
        <f t="shared" ca="1" si="139"/>
        <v>#N/A</v>
      </c>
      <c r="IB26" s="26" t="e">
        <f t="shared" ca="1" si="139"/>
        <v>#N/A</v>
      </c>
      <c r="IC26" s="26" t="e">
        <f t="shared" ca="1" si="139"/>
        <v>#N/A</v>
      </c>
      <c r="ID26" s="26" t="e">
        <f t="shared" ca="1" si="139"/>
        <v>#N/A</v>
      </c>
      <c r="IE26" s="26" t="e">
        <f t="shared" ca="1" si="139"/>
        <v>#N/A</v>
      </c>
      <c r="IF26" s="26" t="e">
        <f t="shared" ca="1" si="139"/>
        <v>#N/A</v>
      </c>
      <c r="IG26" s="26" t="e">
        <f t="shared" ca="1" si="139"/>
        <v>#N/A</v>
      </c>
      <c r="IH26" s="26" t="e">
        <f t="shared" ca="1" si="139"/>
        <v>#N/A</v>
      </c>
      <c r="II26" s="26" t="e">
        <f t="shared" ca="1" si="139"/>
        <v>#N/A</v>
      </c>
      <c r="IJ26" s="26" t="e">
        <f t="shared" ca="1" si="139"/>
        <v>#N/A</v>
      </c>
      <c r="IK26" s="26" t="e">
        <f t="shared" ca="1" si="139"/>
        <v>#N/A</v>
      </c>
      <c r="IL26" s="26" t="e">
        <f t="shared" ca="1" si="139"/>
        <v>#N/A</v>
      </c>
      <c r="IM26" s="26" t="e">
        <f t="shared" ca="1" si="139"/>
        <v>#N/A</v>
      </c>
      <c r="IN26" s="26" t="e">
        <f t="shared" ca="1" si="139"/>
        <v>#N/A</v>
      </c>
    </row>
    <row r="27" spans="2:248" x14ac:dyDescent="0.3">
      <c r="B27" s="19" t="s">
        <v>427</v>
      </c>
      <c r="C27" s="21">
        <f ca="1">IF(C11&lt;0,MAX(G9:IN9)*1.1,_xlfn.MAXIFS(G8:IN8,G8:IN8,"&gt;"&amp;0)*2)</f>
        <v>1324068</v>
      </c>
      <c r="D27" s="24" t="e">
        <f ca="1">IF(D31&lt;TODAY(),_xlfn.MAXIFS(G20:IN20,G4:IN4,"&lt;"&amp;C5+5),IF(D31="N/A",C16*1.5,_xlfn.MAXIFS(G20:IN20,G3:IN3,"&lt;"&amp;$D$31)*1.5))</f>
        <v>#N/A</v>
      </c>
      <c r="F27" s="22" t="s">
        <v>503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501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x14ac:dyDescent="0.3">
      <c r="B29" s="19" t="s">
        <v>428</v>
      </c>
      <c r="C29" s="20">
        <f ca="1">G3</f>
        <v>43852</v>
      </c>
      <c r="D29" s="20">
        <f ca="1">G3</f>
        <v>43852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43929</v>
      </c>
      <c r="D30" s="20">
        <f ca="1">IF(D31&lt;TODAY(),TODAY()+3+Projections!Z45,IFERROR(OFFSET(G26,-23,MATCH(1,G26:IN26,0))+3+Projections!Z45,xMax2+3+Projections!Z45))</f>
        <v>43932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World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World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>
    <tabColor rgb="FFFFC000"/>
  </sheetPr>
  <dimension ref="A1:KN31"/>
  <sheetViews>
    <sheetView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626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 t="e">
        <f>IF(VLOOKUP($A2,Days_Since_100!$H:$KU,AF$1+2,FALSE)=0,NA(),VLOOKUP($A2,Days_Since_100!$H:$KU,AF$1+2,FALSE))</f>
        <v>#N/A</v>
      </c>
      <c r="AG2" t="e">
        <f>IF(VLOOKUP($A2,Days_Since_100!$H:$KU,AG$1+2,FALSE)=0,NA(),VLOOKUP($A2,Days_Since_100!$H:$KU,AG$1+2,FALSE))</f>
        <v>#N/A</v>
      </c>
      <c r="AH2" t="e">
        <f>IF(VLOOKUP($A2,Days_Since_100!$H:$KU,AH$1+2,FALSE)=0,NA(),VLOOKUP($A2,Days_Since_100!$H:$KU,AH$1+2,FALSE))</f>
        <v>#N/A</v>
      </c>
      <c r="AI2" t="e">
        <f>IF(VLOOKUP($A2,Days_Since_100!$H:$KU,AI$1+2,FALSE)=0,NA(),VLOOKUP($A2,Days_Since_100!$H:$KU,AI$1+2,FALSE))</f>
        <v>#N/A</v>
      </c>
      <c r="AJ2" t="e">
        <f>IF(VLOOKUP($A2,Days_Since_100!$H:$KU,AJ$1+2,FALSE)=0,NA(),VLOOKUP($A2,Days_Since_100!$H:$KU,AJ$1+2,FALSE))</f>
        <v>#N/A</v>
      </c>
      <c r="AK2" t="e">
        <f>IF(VLOOKUP($A2,Days_Since_100!$H:$KU,AK$1+2,FALSE)=0,NA(),VLOOKUP($A2,Days_Since_100!$H:$KU,AK$1+2,FALSE))</f>
        <v>#N/A</v>
      </c>
      <c r="AL2" t="e">
        <f>IF(VLOOKUP($A2,Days_Since_100!$H:$KU,AL$1+2,FALSE)=0,NA(),VLOOKUP($A2,Days_Since_100!$H:$KU,AL$1+2,FALSE))</f>
        <v>#N/A</v>
      </c>
      <c r="AM2" t="e">
        <f>IF(VLOOKUP($A2,Days_Since_100!$H:$KU,AM$1+2,FALSE)=0,NA(),VLOOKUP($A2,Days_Since_100!$H:$KU,AM$1+2,FALSE))</f>
        <v>#N/A</v>
      </c>
      <c r="AN2" t="e">
        <f>IF(VLOOKUP($A2,Days_Since_100!$H:$KU,AN$1+2,FALSE)=0,NA(),VLOOKUP($A2,Days_Since_100!$H:$KU,AN$1+2,FALSE))</f>
        <v>#N/A</v>
      </c>
      <c r="AO2" t="e">
        <f>IF(VLOOKUP($A2,Days_Since_100!$H:$KU,AO$1+2,FALSE)=0,NA(),VLOOKUP($A2,Days_Since_100!$H:$KU,AO$1+2,FALSE))</f>
        <v>#N/A</v>
      </c>
      <c r="AP2" t="e">
        <f>IF(VLOOKUP($A2,Days_Since_100!$H:$KU,AP$1+2,FALSE)=0,NA(),VLOOKUP($A2,Days_Since_100!$H:$KU,AP$1+2,FALSE))</f>
        <v>#N/A</v>
      </c>
      <c r="AQ2" t="e">
        <f>IF(VLOOKUP($A2,Days_Since_100!$H:$KU,AQ$1+2,FALSE)=0,NA(),VLOOKUP($A2,Days_Since_100!$H:$KU,AQ$1+2,FALSE))</f>
        <v>#N/A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13677</v>
      </c>
      <c r="S3">
        <f>IF(VLOOKUP($A3,Days_Since_100!$H:$KU,S$1+2,FALSE)=0,NA(),VLOOKUP($A3,Days_Since_100!$H:$KU,S$1+2,FALSE))</f>
        <v>19100</v>
      </c>
      <c r="T3">
        <f>IF(VLOOKUP($A3,Days_Since_100!$H:$KU,T$1+2,FALSE)=0,NA(),VLOOKUP($A3,Days_Since_100!$H:$KU,T$1+2,FALSE))</f>
        <v>25489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121478</v>
      </c>
      <c r="AB3">
        <f>IF(VLOOKUP($A3,Days_Since_100!$H:$KU,AB$1+2,FALSE)=0,NA(),VLOOKUP($A3,Days_Since_100!$H:$KU,AB$1+2,FALSE))</f>
        <v>140886</v>
      </c>
      <c r="AC3">
        <f>IF(VLOOKUP($A3,Days_Since_100!$H:$KU,AC$1+2,FALSE)=0,NA(),VLOOKUP($A3,Days_Since_100!$H:$KU,AC$1+2,FALSE))</f>
        <v>161807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243453</v>
      </c>
      <c r="AG3">
        <f>IF(VLOOKUP($A3,Days_Since_100!$H:$KU,AG$1+2,FALSE)=0,NA(),VLOOKUP($A3,Days_Since_100!$H:$KU,AG$1+2,FALSE))</f>
        <v>275586</v>
      </c>
      <c r="AH3" t="e">
        <f>IF(VLOOKUP($A3,Days_Since_100!$H:$KU,AH$1+2,FALSE)=0,NA(),VLOOKUP($A3,Days_Since_100!$H:$KU,AH$1+2,FALSE))</f>
        <v>#N/A</v>
      </c>
      <c r="AI3" t="e">
        <f>IF(VLOOKUP($A3,Days_Since_100!$H:$KU,AI$1+2,FALSE)=0,NA(),VLOOKUP($A3,Days_Since_100!$H:$KU,AI$1+2,FALSE))</f>
        <v>#N/A</v>
      </c>
      <c r="AJ3" t="e">
        <f>IF(VLOOKUP($A3,Days_Since_100!$H:$KU,AJ$1+2,FALSE)=0,NA(),VLOOKUP($A3,Days_Since_100!$H:$KU,AJ$1+2,FALSE))</f>
        <v>#N/A</v>
      </c>
      <c r="AK3" t="e">
        <f>IF(VLOOKUP($A3,Days_Since_100!$H:$KU,AK$1+2,FALSE)=0,NA(),VLOOKUP($A3,Days_Since_100!$H:$KU,AK$1+2,FALSE))</f>
        <v>#N/A</v>
      </c>
      <c r="AL3" t="e">
        <f>IF(VLOOKUP($A3,Days_Since_100!$H:$KU,AL$1+2,FALSE)=0,NA(),VLOOKUP($A3,Days_Since_100!$H:$KU,AL$1+2,FALSE))</f>
        <v>#N/A</v>
      </c>
      <c r="AM3" t="e">
        <f>IF(VLOOKUP($A3,Days_Since_100!$H:$KU,AM$1+2,FALSE)=0,NA(),VLOOKUP($A3,Days_Since_100!$H:$KU,AM$1+2,FALSE))</f>
        <v>#N/A</v>
      </c>
      <c r="AN3" t="e">
        <f>IF(VLOOKUP($A3,Days_Since_100!$H:$KU,AN$1+2,FALSE)=0,NA(),VLOOKUP($A3,Days_Since_100!$H:$KU,AN$1+2,FALSE))</f>
        <v>#N/A</v>
      </c>
      <c r="AO3" t="e">
        <f>IF(VLOOKUP($A3,Days_Since_100!$H:$KU,AO$1+2,FALSE)=0,NA(),VLOOKUP($A3,Days_Since_100!$H:$KU,AO$1+2,FALSE))</f>
        <v>#N/A</v>
      </c>
      <c r="AP3" t="e">
        <f>IF(VLOOKUP($A3,Days_Since_100!$H:$KU,AP$1+2,FALSE)=0,NA(),VLOOKUP($A3,Days_Since_100!$H:$KU,AP$1+2,FALSE))</f>
        <v>#N/A</v>
      </c>
      <c r="AQ3" t="e">
        <f>IF(VLOOKUP($A3,Days_Since_100!$H:$KU,AQ$1+2,FALSE)=0,NA(),VLOOKUP($A3,Days_Since_100!$H:$KU,AQ$1+2,FALSE))</f>
        <v>#N/A</v>
      </c>
      <c r="AR3" t="e">
        <f>IF(VLOOKUP($A3,Days_Since_100!$H:$KU,AR$1+2,FALSE)=0,NA(),VLOOKUP($A3,Days_Since_100!$H:$KU,AR$1+2,FALSE))</f>
        <v>#N/A</v>
      </c>
      <c r="AS3" t="e">
        <f>IF(VLOOKUP($A3,Days_Since_100!$H:$KU,AS$1+2,FALSE)=0,NA(),VLOOKUP($A3,Days_Since_100!$H:$KU,AS$1+2,FALSE))</f>
        <v>#N/A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 t="e">
        <f>IF(VLOOKUP($A4,Days_Since_100!$H:$KU,AQ$1+2,FALSE)=0,NA(),VLOOKUP($A4,Days_Since_100!$H:$KU,AQ$1+2,FALSE))</f>
        <v>#N/A</v>
      </c>
      <c r="AR4" t="e">
        <f>IF(VLOOKUP($A4,Days_Since_100!$H:$KU,AR$1+2,FALSE)=0,NA(),VLOOKUP($A4,Days_Since_100!$H:$KU,AR$1+2,FALSE))</f>
        <v>#N/A</v>
      </c>
      <c r="AS4" t="e">
        <f>IF(VLOOKUP($A4,Days_Since_100!$H:$KU,AS$1+2,FALSE)=0,NA(),VLOOKUP($A4,Days_Since_100!$H:$KU,AS$1+2,FALSE))</f>
        <v>#N/A</v>
      </c>
      <c r="AT4" t="e">
        <f>IF(VLOOKUP($A4,Days_Since_100!$H:$KU,AT$1+2,FALSE)=0,NA(),VLOOKUP($A4,Days_Since_100!$H:$KU,AT$1+2,FALSE))</f>
        <v>#N/A</v>
      </c>
      <c r="AU4" t="e">
        <f>IF(VLOOKUP($A4,Days_Since_100!$H:$KU,AU$1+2,FALSE)=0,NA(),VLOOKUP($A4,Days_Since_100!$H:$KU,AU$1+2,FALSE))</f>
        <v>#N/A</v>
      </c>
      <c r="AV4" t="e">
        <f>IF(VLOOKUP($A4,Days_Since_100!$H:$KU,AV$1+2,FALSE)=0,NA(),VLOOKUP($A4,Days_Since_100!$H:$KU,AV$1+2,FALSE))</f>
        <v>#N/A</v>
      </c>
      <c r="AW4" t="e">
        <f>IF(VLOOKUP($A4,Days_Since_100!$H:$KU,AW$1+2,FALSE)=0,NA(),VLOOKUP($A4,Days_Since_100!$H:$KU,AW$1+2,FALSE))</f>
        <v>#N/A</v>
      </c>
      <c r="AX4" t="e">
        <f>IF(VLOOKUP($A4,Days_Since_100!$H:$KU,AX$1+2,FALSE)=0,NA(),VLOOKUP($A4,Days_Since_100!$H:$KU,AX$1+2,FALSE))</f>
        <v>#N/A</v>
      </c>
      <c r="AY4" t="e">
        <f>IF(VLOOKUP($A4,Days_Since_100!$H:$KU,AY$1+2,FALSE)=0,NA(),VLOOKUP($A4,Days_Since_100!$H:$KU,AY$1+2,FALSE))</f>
        <v>#N/A</v>
      </c>
      <c r="AZ4" t="e">
        <f>IF(VLOOKUP($A4,Days_Since_100!$H:$KU,AZ$1+2,FALSE)=0,NA(),VLOOKUP($A4,Days_Since_100!$H:$KU,AZ$1+2,FALSE))</f>
        <v>#N/A</v>
      </c>
      <c r="BA4" t="e">
        <f>IF(VLOOKUP($A4,Days_Since_100!$H:$KU,BA$1+2,FALSE)=0,NA(),VLOOKUP($A4,Days_Since_100!$H:$KU,BA$1+2,FALSE))</f>
        <v>#N/A</v>
      </c>
      <c r="BB4" t="e">
        <f>IF(VLOOKUP($A4,Days_Since_100!$H:$KU,BB$1+2,FALSE)=0,NA(),VLOOKUP($A4,Days_Since_100!$H:$KU,BB$1+2,FALSE))</f>
        <v>#N/A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 t="e">
        <f>IF(VLOOKUP($A5,Days_Since_100!$H:$KU,BW$1+2,FALSE)=0,NA(),VLOOKUP($A5,Days_Since_100!$H:$KU,BW$1+2,FALSE))</f>
        <v>#N/A</v>
      </c>
      <c r="BX5" t="e">
        <f>IF(VLOOKUP($A5,Days_Since_100!$H:$KU,BX$1+2,FALSE)=0,NA(),VLOOKUP($A5,Days_Since_100!$H:$KU,BX$1+2,FALSE))</f>
        <v>#N/A</v>
      </c>
      <c r="BY5" t="e">
        <f>IF(VLOOKUP($A5,Days_Since_100!$H:$KU,BY$1+2,FALSE)=0,NA(),VLOOKUP($A5,Days_Since_100!$H:$KU,BY$1+2,FALSE))</f>
        <v>#N/A</v>
      </c>
      <c r="BZ5" t="e">
        <f>IF(VLOOKUP($A5,Days_Since_100!$H:$KU,BZ$1+2,FALSE)=0,NA(),VLOOKUP($A5,Days_Since_100!$H:$KU,BZ$1+2,FALSE))</f>
        <v>#N/A</v>
      </c>
      <c r="CA5" t="e">
        <f>IF(VLOOKUP($A5,Days_Since_100!$H:$KU,CA$1+2,FALSE)=0,NA(),VLOOKUP($A5,Days_Since_100!$H:$KU,CA$1+2,FALSE))</f>
        <v>#N/A</v>
      </c>
      <c r="CB5" t="e">
        <f>IF(VLOOKUP($A5,Days_Since_100!$H:$KU,CB$1+2,FALSE)=0,NA(),VLOOKUP($A5,Days_Since_100!$H:$KU,CB$1+2,FALSE))</f>
        <v>#N/A</v>
      </c>
      <c r="CC5" t="e">
        <f>IF(VLOOKUP($A5,Days_Since_100!$H:$KU,CC$1+2,FALSE)=0,NA(),VLOOKUP($A5,Days_Since_100!$H:$KU,CC$1+2,FALSE))</f>
        <v>#N/A</v>
      </c>
      <c r="CD5" t="e">
        <f>IF(VLOOKUP($A5,Days_Since_100!$H:$KU,CD$1+2,FALSE)=0,NA(),VLOOKUP($A5,Days_Since_100!$H:$KU,CD$1+2,FALSE))</f>
        <v>#N/A</v>
      </c>
      <c r="CE5" t="e">
        <f>IF(VLOOKUP($A5,Days_Since_100!$H:$KU,CE$1+2,FALSE)=0,NA(),VLOOKUP($A5,Days_Since_100!$H:$KU,CE$1+2,FALSE))</f>
        <v>#N/A</v>
      </c>
      <c r="CF5" t="e">
        <f>IF(VLOOKUP($A5,Days_Since_100!$H:$KU,CF$1+2,FALSE)=0,NA(),VLOOKUP($A5,Days_Since_100!$H:$KU,CF$1+2,FALSE))</f>
        <v>#N/A</v>
      </c>
      <c r="CG5" t="e">
        <f>IF(VLOOKUP($A5,Days_Since_100!$H:$KU,CG$1+2,FALSE)=0,NA(),VLOOKUP($A5,Days_Since_100!$H:$KU,CG$1+2,FALSE))</f>
        <v>#N/A</v>
      </c>
      <c r="CH5" t="e">
        <f>IF(VLOOKUP($A5,Days_Since_100!$H:$KU,CH$1+2,FALSE)=0,NA(),VLOOKUP($A5,Days_Since_100!$H:$KU,CH$1+2,FALSE))</f>
        <v>#N/A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 t="e">
        <f>IF(VLOOKUP($A6,Days_Since_100!$H:$KU,AK$1+2,FALSE)=0,NA(),VLOOKUP($A6,Days_Since_100!$H:$KU,AK$1+2,FALSE))</f>
        <v>#N/A</v>
      </c>
      <c r="AL6" t="e">
        <f>IF(VLOOKUP($A6,Days_Since_100!$H:$KU,AL$1+2,FALSE)=0,NA(),VLOOKUP($A6,Days_Since_100!$H:$KU,AL$1+2,FALSE))</f>
        <v>#N/A</v>
      </c>
      <c r="AM6" t="e">
        <f>IF(VLOOKUP($A6,Days_Since_100!$H:$KU,AM$1+2,FALSE)=0,NA(),VLOOKUP($A6,Days_Since_100!$H:$KU,AM$1+2,FALSE))</f>
        <v>#N/A</v>
      </c>
      <c r="AN6" t="e">
        <f>IF(VLOOKUP($A6,Days_Since_100!$H:$KU,AN$1+2,FALSE)=0,NA(),VLOOKUP($A6,Days_Since_100!$H:$KU,AN$1+2,FALSE))</f>
        <v>#N/A</v>
      </c>
      <c r="AO6" t="e">
        <f>IF(VLOOKUP($A6,Days_Since_100!$H:$KU,AO$1+2,FALSE)=0,NA(),VLOOKUP($A6,Days_Since_100!$H:$KU,AO$1+2,FALSE))</f>
        <v>#N/A</v>
      </c>
      <c r="AP6" t="e">
        <f>IF(VLOOKUP($A6,Days_Since_100!$H:$KU,AP$1+2,FALSE)=0,NA(),VLOOKUP($A6,Days_Since_100!$H:$KU,AP$1+2,FALSE))</f>
        <v>#N/A</v>
      </c>
      <c r="AQ6" t="e">
        <f>IF(VLOOKUP($A6,Days_Since_100!$H:$KU,AQ$1+2,FALSE)=0,NA(),VLOOKUP($A6,Days_Since_100!$H:$KU,AQ$1+2,FALSE))</f>
        <v>#N/A</v>
      </c>
      <c r="AR6" t="e">
        <f>IF(VLOOKUP($A6,Days_Since_100!$H:$KU,AR$1+2,FALSE)=0,NA(),VLOOKUP($A6,Days_Since_100!$H:$KU,AR$1+2,FALSE))</f>
        <v>#N/A</v>
      </c>
      <c r="AS6" t="e">
        <f>IF(VLOOKUP($A6,Days_Since_100!$H:$KU,AS$1+2,FALSE)=0,NA(),VLOOKUP($A6,Days_Since_100!$H:$KU,AS$1+2,FALSE))</f>
        <v>#N/A</v>
      </c>
      <c r="AT6" t="e">
        <f>IF(VLOOKUP($A6,Days_Since_100!$H:$KU,AT$1+2,FALSE)=0,NA(),VLOOKUP($A6,Days_Since_100!$H:$KU,AT$1+2,FALSE))</f>
        <v>#N/A</v>
      </c>
      <c r="AU6" t="e">
        <f>IF(VLOOKUP($A6,Days_Since_100!$H:$KU,AU$1+2,FALSE)=0,NA(),VLOOKUP($A6,Days_Since_100!$H:$KU,AU$1+2,FALSE))</f>
        <v>#N/A</v>
      </c>
      <c r="AV6" t="e">
        <f>IF(VLOOKUP($A6,Days_Since_100!$H:$KU,AV$1+2,FALSE)=0,NA(),VLOOKUP($A6,Days_Since_100!$H:$KU,AV$1+2,FALSE))</f>
        <v>#N/A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 t="e">
        <f>IF(VLOOKUP($A7,Days_Since_100!$H:$KU,AJ$1+2,FALSE)=0,NA(),VLOOKUP($A7,Days_Since_100!$H:$KU,AJ$1+2,FALSE))</f>
        <v>#N/A</v>
      </c>
      <c r="AK7" t="e">
        <f>IF(VLOOKUP($A7,Days_Since_100!$H:$KU,AK$1+2,FALSE)=0,NA(),VLOOKUP($A7,Days_Since_100!$H:$KU,AK$1+2,FALSE))</f>
        <v>#N/A</v>
      </c>
      <c r="AL7" t="e">
        <f>IF(VLOOKUP($A7,Days_Since_100!$H:$KU,AL$1+2,FALSE)=0,NA(),VLOOKUP($A7,Days_Since_100!$H:$KU,AL$1+2,FALSE))</f>
        <v>#N/A</v>
      </c>
      <c r="AM7" t="e">
        <f>IF(VLOOKUP($A7,Days_Since_100!$H:$KU,AM$1+2,FALSE)=0,NA(),VLOOKUP($A7,Days_Since_100!$H:$KU,AM$1+2,FALSE))</f>
        <v>#N/A</v>
      </c>
      <c r="AN7" t="e">
        <f>IF(VLOOKUP($A7,Days_Since_100!$H:$KU,AN$1+2,FALSE)=0,NA(),VLOOKUP($A7,Days_Since_100!$H:$KU,AN$1+2,FALSE))</f>
        <v>#N/A</v>
      </c>
      <c r="AO7" t="e">
        <f>IF(VLOOKUP($A7,Days_Since_100!$H:$KU,AO$1+2,FALSE)=0,NA(),VLOOKUP($A7,Days_Since_100!$H:$KU,AO$1+2,FALSE))</f>
        <v>#N/A</v>
      </c>
      <c r="AP7" t="e">
        <f>IF(VLOOKUP($A7,Days_Since_100!$H:$KU,AP$1+2,FALSE)=0,NA(),VLOOKUP($A7,Days_Since_100!$H:$KU,AP$1+2,FALSE))</f>
        <v>#N/A</v>
      </c>
      <c r="AQ7" t="e">
        <f>IF(VLOOKUP($A7,Days_Since_100!$H:$KU,AQ$1+2,FALSE)=0,NA(),VLOOKUP($A7,Days_Since_100!$H:$KU,AQ$1+2,FALSE))</f>
        <v>#N/A</v>
      </c>
      <c r="AR7" t="e">
        <f>IF(VLOOKUP($A7,Days_Since_100!$H:$KU,AR$1+2,FALSE)=0,NA(),VLOOKUP($A7,Days_Since_100!$H:$KU,AR$1+2,FALSE))</f>
        <v>#N/A</v>
      </c>
      <c r="AS7" t="e">
        <f>IF(VLOOKUP($A7,Days_Since_100!$H:$KU,AS$1+2,FALSE)=0,NA(),VLOOKUP($A7,Days_Since_100!$H:$KU,AS$1+2,FALSE))</f>
        <v>#N/A</v>
      </c>
      <c r="AT7" t="e">
        <f>IF(VLOOKUP($A7,Days_Since_100!$H:$KU,AT$1+2,FALSE)=0,NA(),VLOOKUP($A7,Days_Since_100!$H:$KU,AT$1+2,FALSE))</f>
        <v>#N/A</v>
      </c>
      <c r="AU7" t="e">
        <f>IF(VLOOKUP($A7,Days_Since_100!$H:$KU,AU$1+2,FALSE)=0,NA(),VLOOKUP($A7,Days_Since_100!$H:$KU,AU$1+2,FALSE))</f>
        <v>#N/A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 t="e">
        <f>IF(VLOOKUP($A8,Days_Since_100!$H:$KU,AI$1+2,FALSE)=0,NA(),VLOOKUP($A8,Days_Since_100!$H:$KU,AI$1+2,FALSE))</f>
        <v>#N/A</v>
      </c>
      <c r="AJ8" t="e">
        <f>IF(VLOOKUP($A8,Days_Since_100!$H:$KU,AJ$1+2,FALSE)=0,NA(),VLOOKUP($A8,Days_Since_100!$H:$KU,AJ$1+2,FALSE))</f>
        <v>#N/A</v>
      </c>
      <c r="AK8" t="e">
        <f>IF(VLOOKUP($A8,Days_Since_100!$H:$KU,AK$1+2,FALSE)=0,NA(),VLOOKUP($A8,Days_Since_100!$H:$KU,AK$1+2,FALSE))</f>
        <v>#N/A</v>
      </c>
      <c r="AL8" t="e">
        <f>IF(VLOOKUP($A8,Days_Since_100!$H:$KU,AL$1+2,FALSE)=0,NA(),VLOOKUP($A8,Days_Since_100!$H:$KU,AL$1+2,FALSE))</f>
        <v>#N/A</v>
      </c>
      <c r="AM8" t="e">
        <f>IF(VLOOKUP($A8,Days_Since_100!$H:$KU,AM$1+2,FALSE)=0,NA(),VLOOKUP($A8,Days_Since_100!$H:$KU,AM$1+2,FALSE))</f>
        <v>#N/A</v>
      </c>
      <c r="AN8" t="e">
        <f>IF(VLOOKUP($A8,Days_Since_100!$H:$KU,AN$1+2,FALSE)=0,NA(),VLOOKUP($A8,Days_Since_100!$H:$KU,AN$1+2,FALSE))</f>
        <v>#N/A</v>
      </c>
      <c r="AO8" t="e">
        <f>IF(VLOOKUP($A8,Days_Since_100!$H:$KU,AO$1+2,FALSE)=0,NA(),VLOOKUP($A8,Days_Since_100!$H:$KU,AO$1+2,FALSE))</f>
        <v>#N/A</v>
      </c>
      <c r="AP8" t="e">
        <f>IF(VLOOKUP($A8,Days_Since_100!$H:$KU,AP$1+2,FALSE)=0,NA(),VLOOKUP($A8,Days_Since_100!$H:$KU,AP$1+2,FALSE))</f>
        <v>#N/A</v>
      </c>
      <c r="AQ8" t="e">
        <f>IF(VLOOKUP($A8,Days_Since_100!$H:$KU,AQ$1+2,FALSE)=0,NA(),VLOOKUP($A8,Days_Since_100!$H:$KU,AQ$1+2,FALSE))</f>
        <v>#N/A</v>
      </c>
      <c r="AR8" t="e">
        <f>IF(VLOOKUP($A8,Days_Since_100!$H:$KU,AR$1+2,FALSE)=0,NA(),VLOOKUP($A8,Days_Since_100!$H:$KU,AR$1+2,FALSE))</f>
        <v>#N/A</v>
      </c>
      <c r="AS8" t="e">
        <f>IF(VLOOKUP($A8,Days_Since_100!$H:$KU,AS$1+2,FALSE)=0,NA(),VLOOKUP($A8,Days_Since_100!$H:$KU,AS$1+2,FALSE))</f>
        <v>#N/A</v>
      </c>
      <c r="AT8" t="e">
        <f>IF(VLOOKUP($A8,Days_Since_100!$H:$KU,AT$1+2,FALSE)=0,NA(),VLOOKUP($A8,Days_Since_100!$H:$KU,AT$1+2,FALSE))</f>
        <v>#N/A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627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169">
        <f>IF(G2=0,NA(),(G2/B2)^(1/5)-1)</f>
        <v>0.27049993459236288</v>
      </c>
      <c r="H14" s="169">
        <f t="shared" ref="H14:BS14" si="10">IF(H2=0,NA(),(H2/C2)^(1/5)-1)</f>
        <v>0.22855263432816053</v>
      </c>
      <c r="I14" s="169">
        <f t="shared" si="10"/>
        <v>0.23303763733800897</v>
      </c>
      <c r="J14" s="169">
        <f t="shared" si="10"/>
        <v>0.23960911526381667</v>
      </c>
      <c r="K14" s="169">
        <f t="shared" si="10"/>
        <v>0.28858784541083837</v>
      </c>
      <c r="L14" s="169">
        <f t="shared" si="10"/>
        <v>0.28683129505090266</v>
      </c>
      <c r="M14" s="169">
        <f t="shared" si="10"/>
        <v>0.27573309599233808</v>
      </c>
      <c r="N14" s="169">
        <f t="shared" si="10"/>
        <v>0.27139591569100419</v>
      </c>
      <c r="O14" s="169">
        <f t="shared" si="10"/>
        <v>0.26926320102738721</v>
      </c>
      <c r="P14" s="169">
        <f t="shared" si="10"/>
        <v>0.23366652136662935</v>
      </c>
      <c r="Q14" s="169">
        <f t="shared" si="10"/>
        <v>0.2425893143830935</v>
      </c>
      <c r="R14" s="169">
        <f t="shared" si="10"/>
        <v>0.26714939712946473</v>
      </c>
      <c r="S14" s="169">
        <f t="shared" si="10"/>
        <v>0.23995747864251982</v>
      </c>
      <c r="T14" s="169">
        <f t="shared" si="10"/>
        <v>0.20549332492930561</v>
      </c>
      <c r="U14" s="169">
        <f t="shared" si="10"/>
        <v>0.20087447845210238</v>
      </c>
      <c r="V14" s="169">
        <f t="shared" si="10"/>
        <v>0.19151614981125942</v>
      </c>
      <c r="W14" s="169">
        <f t="shared" si="10"/>
        <v>0.18444393048580521</v>
      </c>
      <c r="X14" s="169">
        <f t="shared" si="10"/>
        <v>0.20745498481491764</v>
      </c>
      <c r="Y14" s="169">
        <f t="shared" si="10"/>
        <v>0.20814226047075834</v>
      </c>
      <c r="Z14" s="169">
        <f t="shared" si="10"/>
        <v>0.19361607286565263</v>
      </c>
      <c r="AA14" s="169">
        <f t="shared" si="10"/>
        <v>0.18423929746453949</v>
      </c>
      <c r="AB14" s="169">
        <f t="shared" si="10"/>
        <v>0.16621495392637287</v>
      </c>
      <c r="AC14" s="169">
        <f t="shared" si="10"/>
        <v>0.15160501756382549</v>
      </c>
      <c r="AD14" s="169">
        <f t="shared" si="10"/>
        <v>0.14569013243420326</v>
      </c>
      <c r="AE14" s="169">
        <f t="shared" si="10"/>
        <v>0.14359498838566087</v>
      </c>
      <c r="AF14" s="169" t="e">
        <f t="shared" si="10"/>
        <v>#N/A</v>
      </c>
      <c r="AG14" s="169" t="e">
        <f t="shared" si="10"/>
        <v>#N/A</v>
      </c>
      <c r="AH14" s="169" t="e">
        <f t="shared" si="10"/>
        <v>#N/A</v>
      </c>
      <c r="AI14" s="169" t="e">
        <f t="shared" si="10"/>
        <v>#N/A</v>
      </c>
      <c r="AJ14" s="169" t="e">
        <f t="shared" si="10"/>
        <v>#N/A</v>
      </c>
      <c r="AK14" s="169" t="e">
        <f t="shared" si="10"/>
        <v>#N/A</v>
      </c>
      <c r="AL14" s="169" t="e">
        <f t="shared" si="10"/>
        <v>#N/A</v>
      </c>
      <c r="AM14" s="169" t="e">
        <f t="shared" si="10"/>
        <v>#N/A</v>
      </c>
      <c r="AN14" s="169" t="e">
        <f t="shared" si="10"/>
        <v>#N/A</v>
      </c>
      <c r="AO14" s="169" t="e">
        <f t="shared" si="10"/>
        <v>#N/A</v>
      </c>
      <c r="AP14" s="169" t="e">
        <f t="shared" si="10"/>
        <v>#N/A</v>
      </c>
      <c r="AQ14" s="169" t="e">
        <f t="shared" si="10"/>
        <v>#N/A</v>
      </c>
      <c r="AR14" s="169" t="e">
        <f t="shared" si="10"/>
        <v>#N/A</v>
      </c>
      <c r="AS14" s="169" t="e">
        <f t="shared" si="10"/>
        <v>#N/A</v>
      </c>
      <c r="AT14" s="169" t="e">
        <f t="shared" si="10"/>
        <v>#N/A</v>
      </c>
      <c r="AU14" s="169" t="e">
        <f t="shared" si="10"/>
        <v>#N/A</v>
      </c>
      <c r="AV14" s="169" t="e">
        <f t="shared" si="10"/>
        <v>#N/A</v>
      </c>
      <c r="AW14" s="169" t="e">
        <f t="shared" si="10"/>
        <v>#N/A</v>
      </c>
      <c r="AX14" s="169" t="e">
        <f t="shared" si="10"/>
        <v>#N/A</v>
      </c>
      <c r="AY14" s="169" t="e">
        <f t="shared" si="10"/>
        <v>#N/A</v>
      </c>
      <c r="AZ14" s="169" t="e">
        <f t="shared" si="10"/>
        <v>#N/A</v>
      </c>
      <c r="BA14" s="169" t="e">
        <f t="shared" si="10"/>
        <v>#N/A</v>
      </c>
      <c r="BB14" s="169" t="e">
        <f t="shared" si="10"/>
        <v>#N/A</v>
      </c>
      <c r="BC14" s="169" t="e">
        <f t="shared" si="10"/>
        <v>#N/A</v>
      </c>
      <c r="BD14" s="169" t="e">
        <f t="shared" si="10"/>
        <v>#N/A</v>
      </c>
      <c r="BE14" s="169" t="e">
        <f t="shared" si="10"/>
        <v>#N/A</v>
      </c>
      <c r="BF14" s="169" t="e">
        <f t="shared" si="10"/>
        <v>#N/A</v>
      </c>
      <c r="BG14" s="169" t="e">
        <f t="shared" si="10"/>
        <v>#N/A</v>
      </c>
      <c r="BH14" s="169" t="e">
        <f t="shared" si="10"/>
        <v>#N/A</v>
      </c>
      <c r="BI14" s="169" t="e">
        <f t="shared" si="10"/>
        <v>#N/A</v>
      </c>
      <c r="BJ14" s="169" t="e">
        <f t="shared" si="10"/>
        <v>#N/A</v>
      </c>
      <c r="BK14" s="169" t="e">
        <f t="shared" si="10"/>
        <v>#N/A</v>
      </c>
      <c r="BL14" s="169" t="e">
        <f t="shared" si="10"/>
        <v>#N/A</v>
      </c>
      <c r="BM14" s="169" t="e">
        <f t="shared" si="10"/>
        <v>#N/A</v>
      </c>
      <c r="BN14" s="169" t="e">
        <f t="shared" si="10"/>
        <v>#N/A</v>
      </c>
      <c r="BO14" s="169" t="e">
        <f t="shared" si="10"/>
        <v>#N/A</v>
      </c>
      <c r="BP14" s="169" t="e">
        <f t="shared" si="10"/>
        <v>#N/A</v>
      </c>
      <c r="BQ14" s="169" t="e">
        <f t="shared" si="10"/>
        <v>#N/A</v>
      </c>
      <c r="BR14" s="169" t="e">
        <f t="shared" si="10"/>
        <v>#N/A</v>
      </c>
      <c r="BS14" s="169" t="e">
        <f t="shared" si="10"/>
        <v>#N/A</v>
      </c>
      <c r="BT14" s="169" t="e">
        <f t="shared" ref="BT14:EE14" si="11">IF(BT2=0,NA(),(BT2/BO2)^(1/5)-1)</f>
        <v>#N/A</v>
      </c>
      <c r="BU14" s="169" t="e">
        <f t="shared" si="11"/>
        <v>#N/A</v>
      </c>
      <c r="BV14" s="169" t="e">
        <f t="shared" si="11"/>
        <v>#N/A</v>
      </c>
      <c r="BW14" s="169" t="e">
        <f t="shared" si="11"/>
        <v>#N/A</v>
      </c>
      <c r="BX14" s="169" t="e">
        <f t="shared" si="11"/>
        <v>#N/A</v>
      </c>
      <c r="BY14" s="169" t="e">
        <f t="shared" si="11"/>
        <v>#N/A</v>
      </c>
      <c r="BZ14" s="169" t="e">
        <f t="shared" si="11"/>
        <v>#N/A</v>
      </c>
      <c r="CA14" s="169" t="e">
        <f t="shared" si="11"/>
        <v>#N/A</v>
      </c>
      <c r="CB14" s="169" t="e">
        <f t="shared" si="11"/>
        <v>#N/A</v>
      </c>
      <c r="CC14" s="169" t="e">
        <f t="shared" si="11"/>
        <v>#N/A</v>
      </c>
      <c r="CD14" s="169" t="e">
        <f t="shared" si="11"/>
        <v>#N/A</v>
      </c>
      <c r="CE14" s="169" t="e">
        <f t="shared" si="11"/>
        <v>#N/A</v>
      </c>
      <c r="CF14" s="169" t="e">
        <f t="shared" si="11"/>
        <v>#N/A</v>
      </c>
      <c r="CG14" s="169" t="e">
        <f t="shared" si="11"/>
        <v>#N/A</v>
      </c>
      <c r="CH14" s="169" t="e">
        <f t="shared" si="11"/>
        <v>#N/A</v>
      </c>
      <c r="CI14" s="169" t="e">
        <f t="shared" si="11"/>
        <v>#N/A</v>
      </c>
      <c r="CJ14" s="169" t="e">
        <f t="shared" si="11"/>
        <v>#N/A</v>
      </c>
      <c r="CK14" s="169" t="e">
        <f t="shared" si="11"/>
        <v>#N/A</v>
      </c>
      <c r="CL14" s="169" t="e">
        <f t="shared" si="11"/>
        <v>#N/A</v>
      </c>
      <c r="CM14" s="169" t="e">
        <f t="shared" si="11"/>
        <v>#N/A</v>
      </c>
      <c r="CN14" s="169" t="e">
        <f t="shared" si="11"/>
        <v>#N/A</v>
      </c>
      <c r="CO14" s="169" t="e">
        <f t="shared" si="11"/>
        <v>#N/A</v>
      </c>
      <c r="CP14" s="169" t="e">
        <f t="shared" si="11"/>
        <v>#N/A</v>
      </c>
      <c r="CQ14" s="169" t="e">
        <f t="shared" si="11"/>
        <v>#N/A</v>
      </c>
      <c r="CR14" s="169" t="e">
        <f t="shared" si="11"/>
        <v>#N/A</v>
      </c>
      <c r="CS14" s="169" t="e">
        <f t="shared" si="11"/>
        <v>#N/A</v>
      </c>
      <c r="CT14" s="169" t="e">
        <f t="shared" si="11"/>
        <v>#N/A</v>
      </c>
      <c r="CU14" s="169" t="e">
        <f t="shared" si="11"/>
        <v>#N/A</v>
      </c>
      <c r="CV14" s="169" t="e">
        <f t="shared" si="11"/>
        <v>#N/A</v>
      </c>
      <c r="CW14" s="169" t="e">
        <f t="shared" si="11"/>
        <v>#N/A</v>
      </c>
      <c r="CX14" s="169" t="e">
        <f t="shared" si="11"/>
        <v>#N/A</v>
      </c>
      <c r="CY14" s="169" t="e">
        <f t="shared" si="11"/>
        <v>#N/A</v>
      </c>
      <c r="CZ14" s="169" t="e">
        <f t="shared" si="11"/>
        <v>#N/A</v>
      </c>
      <c r="DA14" s="169" t="e">
        <f t="shared" si="11"/>
        <v>#N/A</v>
      </c>
      <c r="DB14" s="169" t="e">
        <f t="shared" si="11"/>
        <v>#N/A</v>
      </c>
      <c r="DC14" s="169" t="e">
        <f t="shared" si="11"/>
        <v>#N/A</v>
      </c>
      <c r="DD14" s="169" t="e">
        <f t="shared" si="11"/>
        <v>#N/A</v>
      </c>
      <c r="DE14" s="169" t="e">
        <f t="shared" si="11"/>
        <v>#N/A</v>
      </c>
      <c r="DF14" s="169" t="e">
        <f t="shared" si="11"/>
        <v>#N/A</v>
      </c>
      <c r="DG14" s="169" t="e">
        <f t="shared" si="11"/>
        <v>#N/A</v>
      </c>
      <c r="DH14" s="169" t="e">
        <f t="shared" si="11"/>
        <v>#N/A</v>
      </c>
      <c r="DI14" s="169" t="e">
        <f t="shared" si="11"/>
        <v>#N/A</v>
      </c>
      <c r="DJ14" s="169" t="e">
        <f t="shared" si="11"/>
        <v>#N/A</v>
      </c>
      <c r="DK14" s="169" t="e">
        <f t="shared" si="11"/>
        <v>#N/A</v>
      </c>
      <c r="DL14" s="169" t="e">
        <f t="shared" si="11"/>
        <v>#N/A</v>
      </c>
      <c r="DM14" s="169" t="e">
        <f t="shared" si="11"/>
        <v>#N/A</v>
      </c>
      <c r="DN14" s="169" t="e">
        <f t="shared" si="11"/>
        <v>#N/A</v>
      </c>
      <c r="DO14" s="169" t="e">
        <f t="shared" si="11"/>
        <v>#N/A</v>
      </c>
      <c r="DP14" s="169" t="e">
        <f t="shared" si="11"/>
        <v>#N/A</v>
      </c>
      <c r="DQ14" s="169" t="e">
        <f t="shared" si="11"/>
        <v>#N/A</v>
      </c>
      <c r="DR14" s="169" t="e">
        <f t="shared" si="11"/>
        <v>#N/A</v>
      </c>
      <c r="DS14" s="169" t="e">
        <f t="shared" si="11"/>
        <v>#N/A</v>
      </c>
      <c r="DT14" s="169" t="e">
        <f t="shared" si="11"/>
        <v>#N/A</v>
      </c>
      <c r="DU14" s="169" t="e">
        <f t="shared" si="11"/>
        <v>#N/A</v>
      </c>
      <c r="DV14" s="169" t="e">
        <f t="shared" si="11"/>
        <v>#N/A</v>
      </c>
      <c r="DW14" s="169" t="e">
        <f t="shared" si="11"/>
        <v>#N/A</v>
      </c>
      <c r="DX14" s="169" t="e">
        <f t="shared" si="11"/>
        <v>#N/A</v>
      </c>
      <c r="DY14" s="169" t="e">
        <f t="shared" si="11"/>
        <v>#N/A</v>
      </c>
      <c r="DZ14" s="169" t="e">
        <f t="shared" si="11"/>
        <v>#N/A</v>
      </c>
      <c r="EA14" s="169" t="e">
        <f t="shared" si="11"/>
        <v>#N/A</v>
      </c>
      <c r="EB14" s="169" t="e">
        <f t="shared" si="11"/>
        <v>#N/A</v>
      </c>
      <c r="EC14" s="169" t="e">
        <f t="shared" si="11"/>
        <v>#N/A</v>
      </c>
      <c r="ED14" s="169" t="e">
        <f t="shared" si="11"/>
        <v>#N/A</v>
      </c>
      <c r="EE14" s="169" t="e">
        <f t="shared" si="11"/>
        <v>#N/A</v>
      </c>
      <c r="EF14" s="169" t="e">
        <f t="shared" ref="EF14:GQ14" si="12">IF(EF2=0,NA(),(EF2/EA2)^(1/5)-1)</f>
        <v>#N/A</v>
      </c>
      <c r="EG14" s="169" t="e">
        <f t="shared" si="12"/>
        <v>#N/A</v>
      </c>
      <c r="EH14" s="169" t="e">
        <f t="shared" si="12"/>
        <v>#N/A</v>
      </c>
      <c r="EI14" s="169" t="e">
        <f t="shared" si="12"/>
        <v>#N/A</v>
      </c>
      <c r="EJ14" s="169" t="e">
        <f t="shared" si="12"/>
        <v>#N/A</v>
      </c>
      <c r="EK14" s="169" t="e">
        <f t="shared" si="12"/>
        <v>#N/A</v>
      </c>
      <c r="EL14" s="169" t="e">
        <f t="shared" si="12"/>
        <v>#N/A</v>
      </c>
      <c r="EM14" s="169" t="e">
        <f t="shared" si="12"/>
        <v>#N/A</v>
      </c>
      <c r="EN14" s="169" t="e">
        <f t="shared" si="12"/>
        <v>#N/A</v>
      </c>
      <c r="EO14" s="169" t="e">
        <f t="shared" si="12"/>
        <v>#N/A</v>
      </c>
      <c r="EP14" s="169" t="e">
        <f t="shared" si="12"/>
        <v>#N/A</v>
      </c>
      <c r="EQ14" s="169" t="e">
        <f t="shared" si="12"/>
        <v>#N/A</v>
      </c>
      <c r="ER14" s="169" t="e">
        <f t="shared" si="12"/>
        <v>#N/A</v>
      </c>
      <c r="ES14" s="169" t="e">
        <f t="shared" si="12"/>
        <v>#N/A</v>
      </c>
      <c r="ET14" s="169" t="e">
        <f t="shared" si="12"/>
        <v>#N/A</v>
      </c>
      <c r="EU14" s="169" t="e">
        <f t="shared" si="12"/>
        <v>#N/A</v>
      </c>
      <c r="EV14" s="169" t="e">
        <f t="shared" si="12"/>
        <v>#N/A</v>
      </c>
      <c r="EW14" s="169" t="e">
        <f t="shared" si="12"/>
        <v>#N/A</v>
      </c>
      <c r="EX14" s="169" t="e">
        <f t="shared" si="12"/>
        <v>#N/A</v>
      </c>
      <c r="EY14" s="169" t="e">
        <f t="shared" si="12"/>
        <v>#N/A</v>
      </c>
      <c r="EZ14" s="169" t="e">
        <f t="shared" si="12"/>
        <v>#N/A</v>
      </c>
      <c r="FA14" s="169" t="e">
        <f t="shared" si="12"/>
        <v>#N/A</v>
      </c>
      <c r="FB14" s="169" t="e">
        <f t="shared" si="12"/>
        <v>#N/A</v>
      </c>
      <c r="FC14" s="169" t="e">
        <f t="shared" si="12"/>
        <v>#N/A</v>
      </c>
      <c r="FD14" s="169" t="e">
        <f t="shared" si="12"/>
        <v>#N/A</v>
      </c>
      <c r="FE14" s="169" t="e">
        <f t="shared" si="12"/>
        <v>#N/A</v>
      </c>
      <c r="FF14" s="169" t="e">
        <f t="shared" si="12"/>
        <v>#N/A</v>
      </c>
      <c r="FG14" s="169" t="e">
        <f t="shared" si="12"/>
        <v>#N/A</v>
      </c>
      <c r="FH14" s="169" t="e">
        <f t="shared" si="12"/>
        <v>#N/A</v>
      </c>
      <c r="FI14" s="169" t="e">
        <f t="shared" si="12"/>
        <v>#N/A</v>
      </c>
      <c r="FJ14" s="169" t="e">
        <f t="shared" si="12"/>
        <v>#N/A</v>
      </c>
      <c r="FK14" s="169" t="e">
        <f t="shared" si="12"/>
        <v>#N/A</v>
      </c>
      <c r="FL14" s="169" t="e">
        <f t="shared" si="12"/>
        <v>#N/A</v>
      </c>
      <c r="FM14" s="169" t="e">
        <f t="shared" si="12"/>
        <v>#N/A</v>
      </c>
      <c r="FN14" s="169" t="e">
        <f t="shared" si="12"/>
        <v>#N/A</v>
      </c>
      <c r="FO14" s="169" t="e">
        <f t="shared" si="12"/>
        <v>#N/A</v>
      </c>
      <c r="FP14" s="169" t="e">
        <f t="shared" si="12"/>
        <v>#N/A</v>
      </c>
      <c r="FQ14" s="169" t="e">
        <f t="shared" si="12"/>
        <v>#N/A</v>
      </c>
      <c r="FR14" s="169" t="e">
        <f t="shared" si="12"/>
        <v>#N/A</v>
      </c>
      <c r="FS14" s="169" t="e">
        <f t="shared" si="12"/>
        <v>#N/A</v>
      </c>
      <c r="FT14" s="169" t="e">
        <f t="shared" si="12"/>
        <v>#N/A</v>
      </c>
      <c r="FU14" s="169" t="e">
        <f t="shared" si="12"/>
        <v>#N/A</v>
      </c>
      <c r="FV14" s="169" t="e">
        <f t="shared" si="12"/>
        <v>#N/A</v>
      </c>
      <c r="FW14" s="169" t="e">
        <f t="shared" si="12"/>
        <v>#N/A</v>
      </c>
      <c r="FX14" s="169" t="e">
        <f t="shared" si="12"/>
        <v>#N/A</v>
      </c>
      <c r="FY14" s="169" t="e">
        <f t="shared" si="12"/>
        <v>#N/A</v>
      </c>
      <c r="FZ14" s="169" t="e">
        <f t="shared" si="12"/>
        <v>#N/A</v>
      </c>
      <c r="GA14" s="169" t="e">
        <f t="shared" si="12"/>
        <v>#N/A</v>
      </c>
      <c r="GB14" s="169" t="e">
        <f t="shared" si="12"/>
        <v>#N/A</v>
      </c>
      <c r="GC14" s="169" t="e">
        <f t="shared" si="12"/>
        <v>#N/A</v>
      </c>
      <c r="GD14" s="169" t="e">
        <f t="shared" si="12"/>
        <v>#N/A</v>
      </c>
      <c r="GE14" s="169" t="e">
        <f t="shared" si="12"/>
        <v>#N/A</v>
      </c>
      <c r="GF14" s="169" t="e">
        <f t="shared" si="12"/>
        <v>#N/A</v>
      </c>
      <c r="GG14" s="169" t="e">
        <f t="shared" si="12"/>
        <v>#N/A</v>
      </c>
      <c r="GH14" s="169" t="e">
        <f t="shared" si="12"/>
        <v>#N/A</v>
      </c>
      <c r="GI14" s="169" t="e">
        <f t="shared" si="12"/>
        <v>#N/A</v>
      </c>
      <c r="GJ14" s="169" t="e">
        <f t="shared" si="12"/>
        <v>#N/A</v>
      </c>
      <c r="GK14" s="169" t="e">
        <f t="shared" si="12"/>
        <v>#N/A</v>
      </c>
      <c r="GL14" s="169" t="e">
        <f t="shared" si="12"/>
        <v>#N/A</v>
      </c>
      <c r="GM14" s="169" t="e">
        <f t="shared" si="12"/>
        <v>#N/A</v>
      </c>
      <c r="GN14" s="169" t="e">
        <f t="shared" si="12"/>
        <v>#N/A</v>
      </c>
      <c r="GO14" s="169" t="e">
        <f t="shared" si="12"/>
        <v>#N/A</v>
      </c>
      <c r="GP14" s="169" t="e">
        <f t="shared" si="12"/>
        <v>#N/A</v>
      </c>
      <c r="GQ14" s="169" t="e">
        <f t="shared" si="12"/>
        <v>#N/A</v>
      </c>
      <c r="GR14" s="169" t="e">
        <f t="shared" ref="GR14:JC14" si="13">IF(GR2=0,NA(),(GR2/GM2)^(1/5)-1)</f>
        <v>#N/A</v>
      </c>
      <c r="GS14" s="169" t="e">
        <f t="shared" si="13"/>
        <v>#N/A</v>
      </c>
      <c r="GT14" s="169" t="e">
        <f t="shared" si="13"/>
        <v>#N/A</v>
      </c>
      <c r="GU14" s="169" t="e">
        <f t="shared" si="13"/>
        <v>#N/A</v>
      </c>
      <c r="GV14" s="169" t="e">
        <f t="shared" si="13"/>
        <v>#N/A</v>
      </c>
      <c r="GW14" s="169" t="e">
        <f t="shared" si="13"/>
        <v>#N/A</v>
      </c>
      <c r="GX14" s="169" t="e">
        <f t="shared" si="13"/>
        <v>#N/A</v>
      </c>
      <c r="GY14" s="169" t="e">
        <f t="shared" si="13"/>
        <v>#N/A</v>
      </c>
      <c r="GZ14" s="169" t="e">
        <f t="shared" si="13"/>
        <v>#N/A</v>
      </c>
      <c r="HA14" s="169" t="e">
        <f t="shared" si="13"/>
        <v>#N/A</v>
      </c>
      <c r="HB14" s="169" t="e">
        <f t="shared" si="13"/>
        <v>#N/A</v>
      </c>
      <c r="HC14" s="169" t="e">
        <f t="shared" si="13"/>
        <v>#N/A</v>
      </c>
      <c r="HD14" s="169" t="e">
        <f t="shared" si="13"/>
        <v>#N/A</v>
      </c>
      <c r="HE14" s="169" t="e">
        <f t="shared" si="13"/>
        <v>#N/A</v>
      </c>
      <c r="HF14" s="169" t="e">
        <f t="shared" si="13"/>
        <v>#N/A</v>
      </c>
      <c r="HG14" s="169" t="e">
        <f t="shared" si="13"/>
        <v>#N/A</v>
      </c>
      <c r="HH14" s="169" t="e">
        <f t="shared" si="13"/>
        <v>#N/A</v>
      </c>
      <c r="HI14" s="169" t="e">
        <f t="shared" si="13"/>
        <v>#N/A</v>
      </c>
      <c r="HJ14" s="169" t="e">
        <f t="shared" si="13"/>
        <v>#N/A</v>
      </c>
      <c r="HK14" s="169" t="e">
        <f t="shared" si="13"/>
        <v>#N/A</v>
      </c>
      <c r="HL14" s="169" t="e">
        <f t="shared" si="13"/>
        <v>#N/A</v>
      </c>
      <c r="HM14" s="169" t="e">
        <f t="shared" si="13"/>
        <v>#N/A</v>
      </c>
      <c r="HN14" s="169" t="e">
        <f t="shared" si="13"/>
        <v>#N/A</v>
      </c>
      <c r="HO14" s="169" t="e">
        <f t="shared" si="13"/>
        <v>#N/A</v>
      </c>
      <c r="HP14" s="169" t="e">
        <f t="shared" si="13"/>
        <v>#N/A</v>
      </c>
      <c r="HQ14" s="169" t="e">
        <f t="shared" si="13"/>
        <v>#N/A</v>
      </c>
      <c r="HR14" s="169" t="e">
        <f t="shared" si="13"/>
        <v>#N/A</v>
      </c>
      <c r="HS14" s="169" t="e">
        <f t="shared" si="13"/>
        <v>#N/A</v>
      </c>
      <c r="HT14" s="169" t="e">
        <f t="shared" si="13"/>
        <v>#N/A</v>
      </c>
      <c r="HU14" s="169" t="e">
        <f t="shared" si="13"/>
        <v>#N/A</v>
      </c>
      <c r="HV14" s="169" t="e">
        <f t="shared" si="13"/>
        <v>#N/A</v>
      </c>
      <c r="HW14" s="169" t="e">
        <f t="shared" si="13"/>
        <v>#N/A</v>
      </c>
      <c r="HX14" s="169" t="e">
        <f t="shared" si="13"/>
        <v>#N/A</v>
      </c>
      <c r="HY14" s="169" t="e">
        <f t="shared" si="13"/>
        <v>#N/A</v>
      </c>
      <c r="HZ14" s="169" t="e">
        <f t="shared" si="13"/>
        <v>#N/A</v>
      </c>
      <c r="IA14" s="169" t="e">
        <f t="shared" si="13"/>
        <v>#N/A</v>
      </c>
      <c r="IB14" s="169" t="e">
        <f t="shared" si="13"/>
        <v>#N/A</v>
      </c>
      <c r="IC14" s="169" t="e">
        <f t="shared" si="13"/>
        <v>#N/A</v>
      </c>
      <c r="ID14" s="169" t="e">
        <f t="shared" si="13"/>
        <v>#N/A</v>
      </c>
      <c r="IE14" s="169" t="e">
        <f t="shared" si="13"/>
        <v>#N/A</v>
      </c>
      <c r="IF14" s="169" t="e">
        <f t="shared" si="13"/>
        <v>#N/A</v>
      </c>
      <c r="IG14" s="169" t="e">
        <f t="shared" si="13"/>
        <v>#N/A</v>
      </c>
      <c r="IH14" s="169" t="e">
        <f t="shared" si="13"/>
        <v>#N/A</v>
      </c>
      <c r="II14" s="169" t="e">
        <f t="shared" si="13"/>
        <v>#N/A</v>
      </c>
      <c r="IJ14" s="169" t="e">
        <f t="shared" si="13"/>
        <v>#N/A</v>
      </c>
      <c r="IK14" s="169" t="e">
        <f t="shared" si="13"/>
        <v>#N/A</v>
      </c>
      <c r="IL14" s="169" t="e">
        <f t="shared" si="13"/>
        <v>#N/A</v>
      </c>
      <c r="IM14" s="169" t="e">
        <f t="shared" si="13"/>
        <v>#N/A</v>
      </c>
      <c r="IN14" s="169" t="e">
        <f t="shared" si="13"/>
        <v>#N/A</v>
      </c>
      <c r="IO14" s="169" t="e">
        <f t="shared" si="13"/>
        <v>#N/A</v>
      </c>
      <c r="IP14" s="169" t="e">
        <f t="shared" si="13"/>
        <v>#N/A</v>
      </c>
      <c r="IQ14" s="169" t="e">
        <f t="shared" si="13"/>
        <v>#N/A</v>
      </c>
      <c r="IR14" s="169" t="e">
        <f t="shared" si="13"/>
        <v>#N/A</v>
      </c>
      <c r="IS14" s="169" t="e">
        <f t="shared" si="13"/>
        <v>#N/A</v>
      </c>
      <c r="IT14" s="169" t="e">
        <f t="shared" si="13"/>
        <v>#N/A</v>
      </c>
      <c r="IU14" s="169" t="e">
        <f t="shared" si="13"/>
        <v>#N/A</v>
      </c>
      <c r="IV14" s="169" t="e">
        <f t="shared" si="13"/>
        <v>#N/A</v>
      </c>
      <c r="IW14" s="169" t="e">
        <f t="shared" si="13"/>
        <v>#N/A</v>
      </c>
      <c r="IX14" s="169" t="e">
        <f t="shared" si="13"/>
        <v>#N/A</v>
      </c>
      <c r="IY14" s="169" t="e">
        <f t="shared" si="13"/>
        <v>#N/A</v>
      </c>
      <c r="IZ14" s="169" t="e">
        <f t="shared" si="13"/>
        <v>#N/A</v>
      </c>
      <c r="JA14" s="169" t="e">
        <f t="shared" si="13"/>
        <v>#N/A</v>
      </c>
      <c r="JB14" s="169" t="e">
        <f t="shared" si="13"/>
        <v>#N/A</v>
      </c>
      <c r="JC14" s="169" t="e">
        <f t="shared" si="13"/>
        <v>#N/A</v>
      </c>
      <c r="JD14" s="169" t="e">
        <f t="shared" ref="JD14:KN14" si="14">IF(JD2=0,NA(),(JD2/IY2)^(1/5)-1)</f>
        <v>#N/A</v>
      </c>
      <c r="JE14" s="169" t="e">
        <f t="shared" si="14"/>
        <v>#N/A</v>
      </c>
      <c r="JF14" s="169" t="e">
        <f t="shared" si="14"/>
        <v>#N/A</v>
      </c>
      <c r="JG14" s="169" t="e">
        <f t="shared" si="14"/>
        <v>#N/A</v>
      </c>
      <c r="JH14" s="169" t="e">
        <f t="shared" si="14"/>
        <v>#N/A</v>
      </c>
      <c r="JI14" s="169" t="e">
        <f t="shared" si="14"/>
        <v>#N/A</v>
      </c>
      <c r="JJ14" s="169" t="e">
        <f t="shared" si="14"/>
        <v>#N/A</v>
      </c>
      <c r="JK14" s="169" t="e">
        <f t="shared" si="14"/>
        <v>#N/A</v>
      </c>
      <c r="JL14" s="169" t="e">
        <f t="shared" si="14"/>
        <v>#N/A</v>
      </c>
      <c r="JM14" s="169" t="e">
        <f t="shared" si="14"/>
        <v>#N/A</v>
      </c>
      <c r="JN14" s="169" t="e">
        <f t="shared" si="14"/>
        <v>#N/A</v>
      </c>
      <c r="JO14" s="169" t="e">
        <f t="shared" si="14"/>
        <v>#N/A</v>
      </c>
      <c r="JP14" s="169" t="e">
        <f t="shared" si="14"/>
        <v>#N/A</v>
      </c>
      <c r="JQ14" s="169" t="e">
        <f t="shared" si="14"/>
        <v>#N/A</v>
      </c>
      <c r="JR14" s="169" t="e">
        <f t="shared" si="14"/>
        <v>#N/A</v>
      </c>
      <c r="JS14" s="169" t="e">
        <f t="shared" si="14"/>
        <v>#N/A</v>
      </c>
      <c r="JT14" s="169" t="e">
        <f t="shared" si="14"/>
        <v>#N/A</v>
      </c>
      <c r="JU14" s="169" t="e">
        <f t="shared" si="14"/>
        <v>#N/A</v>
      </c>
      <c r="JV14" s="169" t="e">
        <f t="shared" si="14"/>
        <v>#N/A</v>
      </c>
      <c r="JW14" s="169" t="e">
        <f t="shared" si="14"/>
        <v>#N/A</v>
      </c>
      <c r="JX14" s="169" t="e">
        <f t="shared" si="14"/>
        <v>#N/A</v>
      </c>
      <c r="JY14" s="169" t="e">
        <f t="shared" si="14"/>
        <v>#N/A</v>
      </c>
      <c r="JZ14" s="169" t="e">
        <f t="shared" si="14"/>
        <v>#N/A</v>
      </c>
      <c r="KA14" s="169" t="e">
        <f t="shared" si="14"/>
        <v>#N/A</v>
      </c>
      <c r="KB14" s="169" t="e">
        <f t="shared" si="14"/>
        <v>#N/A</v>
      </c>
      <c r="KC14" s="169" t="e">
        <f t="shared" si="14"/>
        <v>#N/A</v>
      </c>
      <c r="KD14" s="169" t="e">
        <f t="shared" si="14"/>
        <v>#N/A</v>
      </c>
      <c r="KE14" s="169" t="e">
        <f t="shared" si="14"/>
        <v>#N/A</v>
      </c>
      <c r="KF14" s="169" t="e">
        <f t="shared" si="14"/>
        <v>#N/A</v>
      </c>
      <c r="KG14" s="169" t="e">
        <f t="shared" si="14"/>
        <v>#N/A</v>
      </c>
      <c r="KH14" s="169" t="e">
        <f t="shared" si="14"/>
        <v>#N/A</v>
      </c>
      <c r="KI14" s="169" t="e">
        <f t="shared" si="14"/>
        <v>#N/A</v>
      </c>
      <c r="KJ14" s="169" t="e">
        <f t="shared" si="14"/>
        <v>#N/A</v>
      </c>
      <c r="KK14" s="169" t="e">
        <f t="shared" si="14"/>
        <v>#N/A</v>
      </c>
      <c r="KL14" s="169" t="e">
        <f t="shared" si="14"/>
        <v>#N/A</v>
      </c>
      <c r="KM14" s="169" t="e">
        <f t="shared" si="14"/>
        <v>#N/A</v>
      </c>
      <c r="KN14" s="169" t="e">
        <f t="shared" si="14"/>
        <v>#N/A</v>
      </c>
    </row>
    <row r="15" spans="1:300" x14ac:dyDescent="0.3">
      <c r="A15" t="str">
        <f t="shared" ref="A15:A20" si="15">A3</f>
        <v>US</v>
      </c>
      <c r="G15" s="169">
        <f t="shared" ref="G15:G21" si="16">IF(G3=0,NA(),(G3/B3)^(1/5)-1)</f>
        <v>0.34427942172158232</v>
      </c>
      <c r="H15" s="169">
        <f t="shared" ref="H15:H21" si="17">IF(H3=0,NA(),(H3/C3)^(1/5)-1)</f>
        <v>0.31370077848266753</v>
      </c>
      <c r="I15" s="169">
        <f t="shared" ref="I15:I21" si="18">IF(I3=0,NA(),(I3/D3)^(1/5)-1)</f>
        <v>0.34608279910658291</v>
      </c>
      <c r="J15" s="169">
        <f t="shared" ref="J15:J21" si="19">IF(J3=0,NA(),(J3/E3)^(1/5)-1)</f>
        <v>0.37356611236813397</v>
      </c>
      <c r="K15" s="169">
        <f t="shared" ref="K15:K21" si="20">IF(K3=0,NA(),(K3/F3)^(1/5)-1)</f>
        <v>0.32841337385962488</v>
      </c>
      <c r="L15" s="169">
        <f t="shared" ref="L15:L21" si="21">IF(L3=0,NA(),(L3/G3)^(1/5)-1)</f>
        <v>0.33286294444115683</v>
      </c>
      <c r="M15" s="169">
        <f t="shared" ref="M15:M21" si="22">IF(M3=0,NA(),(M3/H3)^(1/5)-1)</f>
        <v>0.3614550796378877</v>
      </c>
      <c r="N15" s="169">
        <f t="shared" ref="N15:N21" si="23">IF(N3=0,NA(),(N3/I3)^(1/5)-1)</f>
        <v>0.29546315971254922</v>
      </c>
      <c r="O15" s="169">
        <f t="shared" ref="O15:O21" si="24">IF(O3=0,NA(),(O3/J3)^(1/5)-1)</f>
        <v>0.29313505273275764</v>
      </c>
      <c r="P15" s="169">
        <f t="shared" ref="P15:P21" si="25">IF(P3=0,NA(),(P3/K3)^(1/5)-1)</f>
        <v>0.31021354282727942</v>
      </c>
      <c r="Q15" s="169">
        <f t="shared" ref="Q15:Q21" si="26">IF(Q3=0,NA(),(Q3/L3)^(1/5)-1)</f>
        <v>0.28996509827004324</v>
      </c>
      <c r="R15" s="169">
        <f t="shared" ref="R15:R21" si="27">IF(R3=0,NA(),(R3/M3)^(1/5)-1)</f>
        <v>0.38057861456112052</v>
      </c>
      <c r="S15" s="169">
        <f t="shared" ref="S15:S21" si="28">IF(S3=0,NA(),(S3/N3)^(1/5)-1)</f>
        <v>0.40416416349332795</v>
      </c>
      <c r="T15" s="169">
        <f t="shared" ref="T15:T21" si="29">IF(T3=0,NA(),(T3/O3)^(1/5)-1)</f>
        <v>0.40642587983568079</v>
      </c>
      <c r="U15" s="169">
        <f t="shared" ref="U15:U21" si="30">IF(U3=0,NA(),(U3/P3)^(1/5)-1)</f>
        <v>0.38965082357225467</v>
      </c>
      <c r="V15" s="169">
        <f t="shared" ref="V15:V21" si="31">IF(V3=0,NA(),(V3/Q3)^(1/5)-1)</f>
        <v>0.41305338836984995</v>
      </c>
      <c r="W15" s="169">
        <f t="shared" ref="W15:W21" si="32">IF(W3=0,NA(),(W3/R3)^(1/5)-1)</f>
        <v>0.31480504864402459</v>
      </c>
      <c r="X15" s="169">
        <f t="shared" ref="X15:X21" si="33">IF(X3=0,NA(),(X3/S3)^(1/5)-1)</f>
        <v>0.28058809312749022</v>
      </c>
      <c r="Y15" s="169">
        <f t="shared" ref="Y15:Y21" si="34">IF(Y3=0,NA(),(Y3/T3)^(1/5)-1)</f>
        <v>0.26886538636721102</v>
      </c>
      <c r="Z15" s="169">
        <f t="shared" ref="Z15:Z21" si="35">IF(Z3=0,NA(),(Z3/U3)^(1/5)-1)</f>
        <v>0.25026258469113172</v>
      </c>
      <c r="AA15" s="169">
        <f t="shared" ref="AA15:AA21" si="36">IF(AA3=0,NA(),(AA3/V3)^(1/5)-1)</f>
        <v>0.22605950840203026</v>
      </c>
      <c r="AB15" s="169">
        <f t="shared" ref="AB15:AB21" si="37">IF(AB3=0,NA(),(AB3/W3)^(1/5)-1)</f>
        <v>0.21259014796915587</v>
      </c>
      <c r="AC15" s="169">
        <f t="shared" ref="AC15:AC21" si="38">IF(AC3=0,NA(),(AC3/X3)^(1/5)-1)</f>
        <v>0.19724581678065833</v>
      </c>
      <c r="AD15" s="169">
        <f t="shared" ref="AD15:AD21" si="39">IF(AD3=0,NA(),(AD3/Y3)^(1/5)-1)</f>
        <v>0.17550610878046213</v>
      </c>
      <c r="AE15" s="169">
        <f t="shared" ref="AE15:AE21" si="40">IF(AE3=0,NA(),(AE3/Z3)^(1/5)-1)</f>
        <v>0.15984519538922326</v>
      </c>
      <c r="AF15" s="169">
        <f t="shared" ref="AF15:AF21" si="41">IF(AF3=0,NA(),(AF3/AA3)^(1/5)-1)</f>
        <v>0.14916793509432602</v>
      </c>
      <c r="AG15" s="169">
        <f t="shared" ref="AG15:AG21" si="42">IF(AG3=0,NA(),(AG3/AB3)^(1/5)-1)</f>
        <v>0.14360978457868545</v>
      </c>
      <c r="AH15" s="169" t="e">
        <f t="shared" ref="AH15:AH21" si="43">IF(AH3=0,NA(),(AH3/AC3)^(1/5)-1)</f>
        <v>#N/A</v>
      </c>
      <c r="AI15" s="169" t="e">
        <f t="shared" ref="AI15:AI21" si="44">IF(AI3=0,NA(),(AI3/AD3)^(1/5)-1)</f>
        <v>#N/A</v>
      </c>
      <c r="AJ15" s="169" t="e">
        <f t="shared" ref="AJ15:AJ21" si="45">IF(AJ3=0,NA(),(AJ3/AE3)^(1/5)-1)</f>
        <v>#N/A</v>
      </c>
      <c r="AK15" s="169" t="e">
        <f t="shared" ref="AK15:AK21" si="46">IF(AK3=0,NA(),(AK3/AF3)^(1/5)-1)</f>
        <v>#N/A</v>
      </c>
      <c r="AL15" s="169" t="e">
        <f t="shared" ref="AL15:AL21" si="47">IF(AL3=0,NA(),(AL3/AG3)^(1/5)-1)</f>
        <v>#N/A</v>
      </c>
      <c r="AM15" s="169" t="e">
        <f t="shared" ref="AM15:AM21" si="48">IF(AM3=0,NA(),(AM3/AH3)^(1/5)-1)</f>
        <v>#N/A</v>
      </c>
      <c r="AN15" s="169" t="e">
        <f t="shared" ref="AN15:AN21" si="49">IF(AN3=0,NA(),(AN3/AI3)^(1/5)-1)</f>
        <v>#N/A</v>
      </c>
      <c r="AO15" s="169" t="e">
        <f t="shared" ref="AO15:AO21" si="50">IF(AO3=0,NA(),(AO3/AJ3)^(1/5)-1)</f>
        <v>#N/A</v>
      </c>
      <c r="AP15" s="169" t="e">
        <f t="shared" ref="AP15:AP21" si="51">IF(AP3=0,NA(),(AP3/AK3)^(1/5)-1)</f>
        <v>#N/A</v>
      </c>
      <c r="AQ15" s="169" t="e">
        <f t="shared" ref="AQ15:AQ21" si="52">IF(AQ3=0,NA(),(AQ3/AL3)^(1/5)-1)</f>
        <v>#N/A</v>
      </c>
      <c r="AR15" s="169" t="e">
        <f t="shared" ref="AR15:AR21" si="53">IF(AR3=0,NA(),(AR3/AM3)^(1/5)-1)</f>
        <v>#N/A</v>
      </c>
      <c r="AS15" s="169" t="e">
        <f t="shared" ref="AS15:AS21" si="54">IF(AS3=0,NA(),(AS3/AN3)^(1/5)-1)</f>
        <v>#N/A</v>
      </c>
      <c r="AT15" s="169" t="e">
        <f t="shared" ref="AT15:AT21" si="55">IF(AT3=0,NA(),(AT3/AO3)^(1/5)-1)</f>
        <v>#N/A</v>
      </c>
      <c r="AU15" s="169" t="e">
        <f t="shared" ref="AU15:AU21" si="56">IF(AU3=0,NA(),(AU3/AP3)^(1/5)-1)</f>
        <v>#N/A</v>
      </c>
      <c r="AV15" s="169" t="e">
        <f t="shared" ref="AV15:AV21" si="57">IF(AV3=0,NA(),(AV3/AQ3)^(1/5)-1)</f>
        <v>#N/A</v>
      </c>
      <c r="AW15" s="169" t="e">
        <f t="shared" ref="AW15:AW21" si="58">IF(AW3=0,NA(),(AW3/AR3)^(1/5)-1)</f>
        <v>#N/A</v>
      </c>
      <c r="AX15" s="169" t="e">
        <f t="shared" ref="AX15:AX21" si="59">IF(AX3=0,NA(),(AX3/AS3)^(1/5)-1)</f>
        <v>#N/A</v>
      </c>
      <c r="AY15" s="169" t="e">
        <f t="shared" ref="AY15:AY21" si="60">IF(AY3=0,NA(),(AY3/AT3)^(1/5)-1)</f>
        <v>#N/A</v>
      </c>
      <c r="AZ15" s="169" t="e">
        <f t="shared" ref="AZ15:AZ21" si="61">IF(AZ3=0,NA(),(AZ3/AU3)^(1/5)-1)</f>
        <v>#N/A</v>
      </c>
      <c r="BA15" s="169" t="e">
        <f t="shared" ref="BA15:BA21" si="62">IF(BA3=0,NA(),(BA3/AV3)^(1/5)-1)</f>
        <v>#N/A</v>
      </c>
      <c r="BB15" s="169" t="e">
        <f t="shared" ref="BB15:BB21" si="63">IF(BB3=0,NA(),(BB3/AW3)^(1/5)-1)</f>
        <v>#N/A</v>
      </c>
      <c r="BC15" s="169" t="e">
        <f t="shared" ref="BC15:BC21" si="64">IF(BC3=0,NA(),(BC3/AX3)^(1/5)-1)</f>
        <v>#N/A</v>
      </c>
      <c r="BD15" s="169" t="e">
        <f t="shared" ref="BD15:BD21" si="65">IF(BD3=0,NA(),(BD3/AY3)^(1/5)-1)</f>
        <v>#N/A</v>
      </c>
      <c r="BE15" s="169" t="e">
        <f t="shared" ref="BE15:BE21" si="66">IF(BE3=0,NA(),(BE3/AZ3)^(1/5)-1)</f>
        <v>#N/A</v>
      </c>
      <c r="BF15" s="169" t="e">
        <f t="shared" ref="BF15:BF21" si="67">IF(BF3=0,NA(),(BF3/BA3)^(1/5)-1)</f>
        <v>#N/A</v>
      </c>
      <c r="BG15" s="169" t="e">
        <f t="shared" ref="BG15:BG21" si="68">IF(BG3=0,NA(),(BG3/BB3)^(1/5)-1)</f>
        <v>#N/A</v>
      </c>
      <c r="BH15" s="169" t="e">
        <f t="shared" ref="BH15:BH21" si="69">IF(BH3=0,NA(),(BH3/BC3)^(1/5)-1)</f>
        <v>#N/A</v>
      </c>
      <c r="BI15" s="169" t="e">
        <f t="shared" ref="BI15:BI21" si="70">IF(BI3=0,NA(),(BI3/BD3)^(1/5)-1)</f>
        <v>#N/A</v>
      </c>
      <c r="BJ15" s="169" t="e">
        <f t="shared" ref="BJ15:BJ21" si="71">IF(BJ3=0,NA(),(BJ3/BE3)^(1/5)-1)</f>
        <v>#N/A</v>
      </c>
      <c r="BK15" s="169" t="e">
        <f t="shared" ref="BK15:BK21" si="72">IF(BK3=0,NA(),(BK3/BF3)^(1/5)-1)</f>
        <v>#N/A</v>
      </c>
      <c r="BL15" s="169" t="e">
        <f t="shared" ref="BL15:BL21" si="73">IF(BL3=0,NA(),(BL3/BG3)^(1/5)-1)</f>
        <v>#N/A</v>
      </c>
      <c r="BM15" s="169" t="e">
        <f t="shared" ref="BM15:BM21" si="74">IF(BM3=0,NA(),(BM3/BH3)^(1/5)-1)</f>
        <v>#N/A</v>
      </c>
      <c r="BN15" s="169" t="e">
        <f t="shared" ref="BN15:BN21" si="75">IF(BN3=0,NA(),(BN3/BI3)^(1/5)-1)</f>
        <v>#N/A</v>
      </c>
      <c r="BO15" s="169" t="e">
        <f t="shared" ref="BO15:BO21" si="76">IF(BO3=0,NA(),(BO3/BJ3)^(1/5)-1)</f>
        <v>#N/A</v>
      </c>
      <c r="BP15" s="169" t="e">
        <f t="shared" ref="BP15:BP21" si="77">IF(BP3=0,NA(),(BP3/BK3)^(1/5)-1)</f>
        <v>#N/A</v>
      </c>
      <c r="BQ15" s="169" t="e">
        <f t="shared" ref="BQ15:BQ21" si="78">IF(BQ3=0,NA(),(BQ3/BL3)^(1/5)-1)</f>
        <v>#N/A</v>
      </c>
      <c r="BR15" s="169" t="e">
        <f t="shared" ref="BR15:BR21" si="79">IF(BR3=0,NA(),(BR3/BM3)^(1/5)-1)</f>
        <v>#N/A</v>
      </c>
      <c r="BS15" s="169" t="e">
        <f t="shared" ref="BS15:BS21" si="80">IF(BS3=0,NA(),(BS3/BN3)^(1/5)-1)</f>
        <v>#N/A</v>
      </c>
      <c r="BT15" s="169" t="e">
        <f t="shared" ref="BT15:BT21" si="81">IF(BT3=0,NA(),(BT3/BO3)^(1/5)-1)</f>
        <v>#N/A</v>
      </c>
      <c r="BU15" s="169" t="e">
        <f t="shared" ref="BU15:BU21" si="82">IF(BU3=0,NA(),(BU3/BP3)^(1/5)-1)</f>
        <v>#N/A</v>
      </c>
      <c r="BV15" s="169" t="e">
        <f t="shared" ref="BV15:BV21" si="83">IF(BV3=0,NA(),(BV3/BQ3)^(1/5)-1)</f>
        <v>#N/A</v>
      </c>
      <c r="BW15" s="169" t="e">
        <f t="shared" ref="BW15:BW21" si="84">IF(BW3=0,NA(),(BW3/BR3)^(1/5)-1)</f>
        <v>#N/A</v>
      </c>
      <c r="BX15" s="169" t="e">
        <f t="shared" ref="BX15:BX21" si="85">IF(BX3=0,NA(),(BX3/BS3)^(1/5)-1)</f>
        <v>#N/A</v>
      </c>
      <c r="BY15" s="169" t="e">
        <f t="shared" ref="BY15:BY21" si="86">IF(BY3=0,NA(),(BY3/BT3)^(1/5)-1)</f>
        <v>#N/A</v>
      </c>
      <c r="BZ15" s="169" t="e">
        <f t="shared" ref="BZ15:BZ21" si="87">IF(BZ3=0,NA(),(BZ3/BU3)^(1/5)-1)</f>
        <v>#N/A</v>
      </c>
      <c r="CA15" s="169" t="e">
        <f t="shared" ref="CA15:CA21" si="88">IF(CA3=0,NA(),(CA3/BV3)^(1/5)-1)</f>
        <v>#N/A</v>
      </c>
      <c r="CB15" s="169" t="e">
        <f t="shared" ref="CB15:CB21" si="89">IF(CB3=0,NA(),(CB3/BW3)^(1/5)-1)</f>
        <v>#N/A</v>
      </c>
      <c r="CC15" s="169" t="e">
        <f t="shared" ref="CC15:CC21" si="90">IF(CC3=0,NA(),(CC3/BX3)^(1/5)-1)</f>
        <v>#N/A</v>
      </c>
      <c r="CD15" s="169" t="e">
        <f t="shared" ref="CD15:CD21" si="91">IF(CD3=0,NA(),(CD3/BY3)^(1/5)-1)</f>
        <v>#N/A</v>
      </c>
      <c r="CE15" s="169" t="e">
        <f t="shared" ref="CE15:CE21" si="92">IF(CE3=0,NA(),(CE3/BZ3)^(1/5)-1)</f>
        <v>#N/A</v>
      </c>
      <c r="CF15" s="169" t="e">
        <f t="shared" ref="CF15:CF21" si="93">IF(CF3=0,NA(),(CF3/CA3)^(1/5)-1)</f>
        <v>#N/A</v>
      </c>
      <c r="CG15" s="169" t="e">
        <f t="shared" ref="CG15:CG21" si="94">IF(CG3=0,NA(),(CG3/CB3)^(1/5)-1)</f>
        <v>#N/A</v>
      </c>
      <c r="CH15" s="169" t="e">
        <f t="shared" ref="CH15:CH21" si="95">IF(CH3=0,NA(),(CH3/CC3)^(1/5)-1)</f>
        <v>#N/A</v>
      </c>
      <c r="CI15" s="169" t="e">
        <f t="shared" ref="CI15:CI21" si="96">IF(CI3=0,NA(),(CI3/CD3)^(1/5)-1)</f>
        <v>#N/A</v>
      </c>
      <c r="CJ15" s="169" t="e">
        <f t="shared" ref="CJ15:CJ21" si="97">IF(CJ3=0,NA(),(CJ3/CE3)^(1/5)-1)</f>
        <v>#N/A</v>
      </c>
      <c r="CK15" s="169" t="e">
        <f t="shared" ref="CK15:CK21" si="98">IF(CK3=0,NA(),(CK3/CF3)^(1/5)-1)</f>
        <v>#N/A</v>
      </c>
      <c r="CL15" s="169" t="e">
        <f t="shared" ref="CL15:CL21" si="99">IF(CL3=0,NA(),(CL3/CG3)^(1/5)-1)</f>
        <v>#N/A</v>
      </c>
      <c r="CM15" s="169" t="e">
        <f t="shared" ref="CM15:CM21" si="100">IF(CM3=0,NA(),(CM3/CH3)^(1/5)-1)</f>
        <v>#N/A</v>
      </c>
      <c r="CN15" s="169" t="e">
        <f t="shared" ref="CN15:CN21" si="101">IF(CN3=0,NA(),(CN3/CI3)^(1/5)-1)</f>
        <v>#N/A</v>
      </c>
      <c r="CO15" s="169" t="e">
        <f t="shared" ref="CO15:CO21" si="102">IF(CO3=0,NA(),(CO3/CJ3)^(1/5)-1)</f>
        <v>#N/A</v>
      </c>
      <c r="CP15" s="169" t="e">
        <f t="shared" ref="CP15:CP21" si="103">IF(CP3=0,NA(),(CP3/CK3)^(1/5)-1)</f>
        <v>#N/A</v>
      </c>
      <c r="CQ15" s="169" t="e">
        <f t="shared" ref="CQ15:CQ21" si="104">IF(CQ3=0,NA(),(CQ3/CL3)^(1/5)-1)</f>
        <v>#N/A</v>
      </c>
      <c r="CR15" s="169" t="e">
        <f t="shared" ref="CR15:CR21" si="105">IF(CR3=0,NA(),(CR3/CM3)^(1/5)-1)</f>
        <v>#N/A</v>
      </c>
      <c r="CS15" s="169" t="e">
        <f t="shared" ref="CS15:CS21" si="106">IF(CS3=0,NA(),(CS3/CN3)^(1/5)-1)</f>
        <v>#N/A</v>
      </c>
      <c r="CT15" s="169" t="e">
        <f t="shared" ref="CT15:CT21" si="107">IF(CT3=0,NA(),(CT3/CO3)^(1/5)-1)</f>
        <v>#N/A</v>
      </c>
      <c r="CU15" s="169" t="e">
        <f t="shared" ref="CU15:CU21" si="108">IF(CU3=0,NA(),(CU3/CP3)^(1/5)-1)</f>
        <v>#N/A</v>
      </c>
      <c r="CV15" s="169" t="e">
        <f t="shared" ref="CV15:CV21" si="109">IF(CV3=0,NA(),(CV3/CQ3)^(1/5)-1)</f>
        <v>#N/A</v>
      </c>
      <c r="CW15" s="169" t="e">
        <f t="shared" ref="CW15:CW21" si="110">IF(CW3=0,NA(),(CW3/CR3)^(1/5)-1)</f>
        <v>#N/A</v>
      </c>
      <c r="CX15" s="169" t="e">
        <f t="shared" ref="CX15:CX21" si="111">IF(CX3=0,NA(),(CX3/CS3)^(1/5)-1)</f>
        <v>#N/A</v>
      </c>
      <c r="CY15" s="169" t="e">
        <f t="shared" ref="CY15:CY21" si="112">IF(CY3=0,NA(),(CY3/CT3)^(1/5)-1)</f>
        <v>#N/A</v>
      </c>
      <c r="CZ15" s="169" t="e">
        <f t="shared" ref="CZ15:CZ21" si="113">IF(CZ3=0,NA(),(CZ3/CU3)^(1/5)-1)</f>
        <v>#N/A</v>
      </c>
      <c r="DA15" s="169" t="e">
        <f t="shared" ref="DA15:DA21" si="114">IF(DA3=0,NA(),(DA3/CV3)^(1/5)-1)</f>
        <v>#N/A</v>
      </c>
      <c r="DB15" s="169" t="e">
        <f t="shared" ref="DB15:DB21" si="115">IF(DB3=0,NA(),(DB3/CW3)^(1/5)-1)</f>
        <v>#N/A</v>
      </c>
      <c r="DC15" s="169" t="e">
        <f t="shared" ref="DC15:DC21" si="116">IF(DC3=0,NA(),(DC3/CX3)^(1/5)-1)</f>
        <v>#N/A</v>
      </c>
      <c r="DD15" s="169" t="e">
        <f t="shared" ref="DD15:DD21" si="117">IF(DD3=0,NA(),(DD3/CY3)^(1/5)-1)</f>
        <v>#N/A</v>
      </c>
      <c r="DE15" s="169" t="e">
        <f t="shared" ref="DE15:DE21" si="118">IF(DE3=0,NA(),(DE3/CZ3)^(1/5)-1)</f>
        <v>#N/A</v>
      </c>
      <c r="DF15" s="169" t="e">
        <f t="shared" ref="DF15:DF21" si="119">IF(DF3=0,NA(),(DF3/DA3)^(1/5)-1)</f>
        <v>#N/A</v>
      </c>
      <c r="DG15" s="169" t="e">
        <f t="shared" ref="DG15:DG21" si="120">IF(DG3=0,NA(),(DG3/DB3)^(1/5)-1)</f>
        <v>#N/A</v>
      </c>
      <c r="DH15" s="169" t="e">
        <f t="shared" ref="DH15:DH21" si="121">IF(DH3=0,NA(),(DH3/DC3)^(1/5)-1)</f>
        <v>#N/A</v>
      </c>
      <c r="DI15" s="169" t="e">
        <f t="shared" ref="DI15:DI21" si="122">IF(DI3=0,NA(),(DI3/DD3)^(1/5)-1)</f>
        <v>#N/A</v>
      </c>
      <c r="DJ15" s="169" t="e">
        <f t="shared" ref="DJ15:DJ21" si="123">IF(DJ3=0,NA(),(DJ3/DE3)^(1/5)-1)</f>
        <v>#N/A</v>
      </c>
      <c r="DK15" s="169" t="e">
        <f t="shared" ref="DK15:DK21" si="124">IF(DK3=0,NA(),(DK3/DF3)^(1/5)-1)</f>
        <v>#N/A</v>
      </c>
      <c r="DL15" s="169" t="e">
        <f t="shared" ref="DL15:DL21" si="125">IF(DL3=0,NA(),(DL3/DG3)^(1/5)-1)</f>
        <v>#N/A</v>
      </c>
      <c r="DM15" s="169" t="e">
        <f t="shared" ref="DM15:DM21" si="126">IF(DM3=0,NA(),(DM3/DH3)^(1/5)-1)</f>
        <v>#N/A</v>
      </c>
      <c r="DN15" s="169" t="e">
        <f t="shared" ref="DN15:DN21" si="127">IF(DN3=0,NA(),(DN3/DI3)^(1/5)-1)</f>
        <v>#N/A</v>
      </c>
      <c r="DO15" s="169" t="e">
        <f t="shared" ref="DO15:DO21" si="128">IF(DO3=0,NA(),(DO3/DJ3)^(1/5)-1)</f>
        <v>#N/A</v>
      </c>
      <c r="DP15" s="169" t="e">
        <f t="shared" ref="DP15:DP21" si="129">IF(DP3=0,NA(),(DP3/DK3)^(1/5)-1)</f>
        <v>#N/A</v>
      </c>
      <c r="DQ15" s="169" t="e">
        <f t="shared" ref="DQ15:DQ21" si="130">IF(DQ3=0,NA(),(DQ3/DL3)^(1/5)-1)</f>
        <v>#N/A</v>
      </c>
      <c r="DR15" s="169" t="e">
        <f t="shared" ref="DR15:DR21" si="131">IF(DR3=0,NA(),(DR3/DM3)^(1/5)-1)</f>
        <v>#N/A</v>
      </c>
      <c r="DS15" s="169" t="e">
        <f t="shared" ref="DS15:DS21" si="132">IF(DS3=0,NA(),(DS3/DN3)^(1/5)-1)</f>
        <v>#N/A</v>
      </c>
      <c r="DT15" s="169" t="e">
        <f t="shared" ref="DT15:DT21" si="133">IF(DT3=0,NA(),(DT3/DO3)^(1/5)-1)</f>
        <v>#N/A</v>
      </c>
      <c r="DU15" s="169" t="e">
        <f t="shared" ref="DU15:DU21" si="134">IF(DU3=0,NA(),(DU3/DP3)^(1/5)-1)</f>
        <v>#N/A</v>
      </c>
      <c r="DV15" s="169" t="e">
        <f t="shared" ref="DV15:DV21" si="135">IF(DV3=0,NA(),(DV3/DQ3)^(1/5)-1)</f>
        <v>#N/A</v>
      </c>
      <c r="DW15" s="169" t="e">
        <f t="shared" ref="DW15:DW21" si="136">IF(DW3=0,NA(),(DW3/DR3)^(1/5)-1)</f>
        <v>#N/A</v>
      </c>
      <c r="DX15" s="169" t="e">
        <f t="shared" ref="DX15:DX21" si="137">IF(DX3=0,NA(),(DX3/DS3)^(1/5)-1)</f>
        <v>#N/A</v>
      </c>
      <c r="DY15" s="169" t="e">
        <f t="shared" ref="DY15:DY21" si="138">IF(DY3=0,NA(),(DY3/DT3)^(1/5)-1)</f>
        <v>#N/A</v>
      </c>
      <c r="DZ15" s="169" t="e">
        <f t="shared" ref="DZ15:DZ21" si="139">IF(DZ3=0,NA(),(DZ3/DU3)^(1/5)-1)</f>
        <v>#N/A</v>
      </c>
      <c r="EA15" s="169" t="e">
        <f t="shared" ref="EA15:EA21" si="140">IF(EA3=0,NA(),(EA3/DV3)^(1/5)-1)</f>
        <v>#N/A</v>
      </c>
      <c r="EB15" s="169" t="e">
        <f t="shared" ref="EB15:EB21" si="141">IF(EB3=0,NA(),(EB3/DW3)^(1/5)-1)</f>
        <v>#N/A</v>
      </c>
      <c r="EC15" s="169" t="e">
        <f t="shared" ref="EC15:EC21" si="142">IF(EC3=0,NA(),(EC3/DX3)^(1/5)-1)</f>
        <v>#N/A</v>
      </c>
      <c r="ED15" s="169" t="e">
        <f t="shared" ref="ED15:ED21" si="143">IF(ED3=0,NA(),(ED3/DY3)^(1/5)-1)</f>
        <v>#N/A</v>
      </c>
      <c r="EE15" s="169" t="e">
        <f t="shared" ref="EE15:EE21" si="144">IF(EE3=0,NA(),(EE3/DZ3)^(1/5)-1)</f>
        <v>#N/A</v>
      </c>
      <c r="EF15" s="169" t="e">
        <f t="shared" ref="EF15:EF21" si="145">IF(EF3=0,NA(),(EF3/EA3)^(1/5)-1)</f>
        <v>#N/A</v>
      </c>
      <c r="EG15" s="169" t="e">
        <f t="shared" ref="EG15:EG21" si="146">IF(EG3=0,NA(),(EG3/EB3)^(1/5)-1)</f>
        <v>#N/A</v>
      </c>
      <c r="EH15" s="169" t="e">
        <f t="shared" ref="EH15:EH21" si="147">IF(EH3=0,NA(),(EH3/EC3)^(1/5)-1)</f>
        <v>#N/A</v>
      </c>
      <c r="EI15" s="169" t="e">
        <f t="shared" ref="EI15:EI21" si="148">IF(EI3=0,NA(),(EI3/ED3)^(1/5)-1)</f>
        <v>#N/A</v>
      </c>
      <c r="EJ15" s="169" t="e">
        <f t="shared" ref="EJ15:EJ21" si="149">IF(EJ3=0,NA(),(EJ3/EE3)^(1/5)-1)</f>
        <v>#N/A</v>
      </c>
      <c r="EK15" s="169" t="e">
        <f t="shared" ref="EK15:EK21" si="150">IF(EK3=0,NA(),(EK3/EF3)^(1/5)-1)</f>
        <v>#N/A</v>
      </c>
      <c r="EL15" s="169" t="e">
        <f t="shared" ref="EL15:EL21" si="151">IF(EL3=0,NA(),(EL3/EG3)^(1/5)-1)</f>
        <v>#N/A</v>
      </c>
      <c r="EM15" s="169" t="e">
        <f t="shared" ref="EM15:EM21" si="152">IF(EM3=0,NA(),(EM3/EH3)^(1/5)-1)</f>
        <v>#N/A</v>
      </c>
      <c r="EN15" s="169" t="e">
        <f t="shared" ref="EN15:EN21" si="153">IF(EN3=0,NA(),(EN3/EI3)^(1/5)-1)</f>
        <v>#N/A</v>
      </c>
      <c r="EO15" s="169" t="e">
        <f t="shared" ref="EO15:EO21" si="154">IF(EO3=0,NA(),(EO3/EJ3)^(1/5)-1)</f>
        <v>#N/A</v>
      </c>
      <c r="EP15" s="169" t="e">
        <f t="shared" ref="EP15:EP21" si="155">IF(EP3=0,NA(),(EP3/EK3)^(1/5)-1)</f>
        <v>#N/A</v>
      </c>
      <c r="EQ15" s="169" t="e">
        <f t="shared" ref="EQ15:EQ21" si="156">IF(EQ3=0,NA(),(EQ3/EL3)^(1/5)-1)</f>
        <v>#N/A</v>
      </c>
      <c r="ER15" s="169" t="e">
        <f t="shared" ref="ER15:ER21" si="157">IF(ER3=0,NA(),(ER3/EM3)^(1/5)-1)</f>
        <v>#N/A</v>
      </c>
      <c r="ES15" s="169" t="e">
        <f t="shared" ref="ES15:ES21" si="158">IF(ES3=0,NA(),(ES3/EN3)^(1/5)-1)</f>
        <v>#N/A</v>
      </c>
      <c r="ET15" s="169" t="e">
        <f t="shared" ref="ET15:ET21" si="159">IF(ET3=0,NA(),(ET3/EO3)^(1/5)-1)</f>
        <v>#N/A</v>
      </c>
      <c r="EU15" s="169" t="e">
        <f t="shared" ref="EU15:EU21" si="160">IF(EU3=0,NA(),(EU3/EP3)^(1/5)-1)</f>
        <v>#N/A</v>
      </c>
      <c r="EV15" s="169" t="e">
        <f t="shared" ref="EV15:EV21" si="161">IF(EV3=0,NA(),(EV3/EQ3)^(1/5)-1)</f>
        <v>#N/A</v>
      </c>
      <c r="EW15" s="169" t="e">
        <f t="shared" ref="EW15:EW21" si="162">IF(EW3=0,NA(),(EW3/ER3)^(1/5)-1)</f>
        <v>#N/A</v>
      </c>
      <c r="EX15" s="169" t="e">
        <f t="shared" ref="EX15:EX21" si="163">IF(EX3=0,NA(),(EX3/ES3)^(1/5)-1)</f>
        <v>#N/A</v>
      </c>
      <c r="EY15" s="169" t="e">
        <f t="shared" ref="EY15:EY21" si="164">IF(EY3=0,NA(),(EY3/ET3)^(1/5)-1)</f>
        <v>#N/A</v>
      </c>
      <c r="EZ15" s="169" t="e">
        <f t="shared" ref="EZ15:EZ21" si="165">IF(EZ3=0,NA(),(EZ3/EU3)^(1/5)-1)</f>
        <v>#N/A</v>
      </c>
      <c r="FA15" s="169" t="e">
        <f t="shared" ref="FA15:FA21" si="166">IF(FA3=0,NA(),(FA3/EV3)^(1/5)-1)</f>
        <v>#N/A</v>
      </c>
      <c r="FB15" s="169" t="e">
        <f t="shared" ref="FB15:FB21" si="167">IF(FB3=0,NA(),(FB3/EW3)^(1/5)-1)</f>
        <v>#N/A</v>
      </c>
      <c r="FC15" s="169" t="e">
        <f t="shared" ref="FC15:FC21" si="168">IF(FC3=0,NA(),(FC3/EX3)^(1/5)-1)</f>
        <v>#N/A</v>
      </c>
      <c r="FD15" s="169" t="e">
        <f t="shared" ref="FD15:FD21" si="169">IF(FD3=0,NA(),(FD3/EY3)^(1/5)-1)</f>
        <v>#N/A</v>
      </c>
      <c r="FE15" s="169" t="e">
        <f t="shared" ref="FE15:FE21" si="170">IF(FE3=0,NA(),(FE3/EZ3)^(1/5)-1)</f>
        <v>#N/A</v>
      </c>
      <c r="FF15" s="169" t="e">
        <f t="shared" ref="FF15:FF21" si="171">IF(FF3=0,NA(),(FF3/FA3)^(1/5)-1)</f>
        <v>#N/A</v>
      </c>
      <c r="FG15" s="169" t="e">
        <f t="shared" ref="FG15:FG21" si="172">IF(FG3=0,NA(),(FG3/FB3)^(1/5)-1)</f>
        <v>#N/A</v>
      </c>
      <c r="FH15" s="169" t="e">
        <f t="shared" ref="FH15:FH21" si="173">IF(FH3=0,NA(),(FH3/FC3)^(1/5)-1)</f>
        <v>#N/A</v>
      </c>
      <c r="FI15" s="169" t="e">
        <f t="shared" ref="FI15:FI21" si="174">IF(FI3=0,NA(),(FI3/FD3)^(1/5)-1)</f>
        <v>#N/A</v>
      </c>
      <c r="FJ15" s="169" t="e">
        <f t="shared" ref="FJ15:FJ21" si="175">IF(FJ3=0,NA(),(FJ3/FE3)^(1/5)-1)</f>
        <v>#N/A</v>
      </c>
      <c r="FK15" s="169" t="e">
        <f t="shared" ref="FK15:FK21" si="176">IF(FK3=0,NA(),(FK3/FF3)^(1/5)-1)</f>
        <v>#N/A</v>
      </c>
      <c r="FL15" s="169" t="e">
        <f t="shared" ref="FL15:FL21" si="177">IF(FL3=0,NA(),(FL3/FG3)^(1/5)-1)</f>
        <v>#N/A</v>
      </c>
      <c r="FM15" s="169" t="e">
        <f t="shared" ref="FM15:FM21" si="178">IF(FM3=0,NA(),(FM3/FH3)^(1/5)-1)</f>
        <v>#N/A</v>
      </c>
      <c r="FN15" s="169" t="e">
        <f t="shared" ref="FN15:FN21" si="179">IF(FN3=0,NA(),(FN3/FI3)^(1/5)-1)</f>
        <v>#N/A</v>
      </c>
      <c r="FO15" s="169" t="e">
        <f t="shared" ref="FO15:FO21" si="180">IF(FO3=0,NA(),(FO3/FJ3)^(1/5)-1)</f>
        <v>#N/A</v>
      </c>
      <c r="FP15" s="169" t="e">
        <f t="shared" ref="FP15:FP21" si="181">IF(FP3=0,NA(),(FP3/FK3)^(1/5)-1)</f>
        <v>#N/A</v>
      </c>
      <c r="FQ15" s="169" t="e">
        <f t="shared" ref="FQ15:FQ21" si="182">IF(FQ3=0,NA(),(FQ3/FL3)^(1/5)-1)</f>
        <v>#N/A</v>
      </c>
      <c r="FR15" s="169" t="e">
        <f t="shared" ref="FR15:FR21" si="183">IF(FR3=0,NA(),(FR3/FM3)^(1/5)-1)</f>
        <v>#N/A</v>
      </c>
      <c r="FS15" s="169" t="e">
        <f t="shared" ref="FS15:FS21" si="184">IF(FS3=0,NA(),(FS3/FN3)^(1/5)-1)</f>
        <v>#N/A</v>
      </c>
      <c r="FT15" s="169" t="e">
        <f t="shared" ref="FT15:FT21" si="185">IF(FT3=0,NA(),(FT3/FO3)^(1/5)-1)</f>
        <v>#N/A</v>
      </c>
      <c r="FU15" s="169" t="e">
        <f t="shared" ref="FU15:FU21" si="186">IF(FU3=0,NA(),(FU3/FP3)^(1/5)-1)</f>
        <v>#N/A</v>
      </c>
      <c r="FV15" s="169" t="e">
        <f t="shared" ref="FV15:FV21" si="187">IF(FV3=0,NA(),(FV3/FQ3)^(1/5)-1)</f>
        <v>#N/A</v>
      </c>
      <c r="FW15" s="169" t="e">
        <f t="shared" ref="FW15:FW21" si="188">IF(FW3=0,NA(),(FW3/FR3)^(1/5)-1)</f>
        <v>#N/A</v>
      </c>
      <c r="FX15" s="169" t="e">
        <f t="shared" ref="FX15:FX21" si="189">IF(FX3=0,NA(),(FX3/FS3)^(1/5)-1)</f>
        <v>#N/A</v>
      </c>
      <c r="FY15" s="169" t="e">
        <f t="shared" ref="FY15:FY21" si="190">IF(FY3=0,NA(),(FY3/FT3)^(1/5)-1)</f>
        <v>#N/A</v>
      </c>
      <c r="FZ15" s="169" t="e">
        <f t="shared" ref="FZ15:FZ21" si="191">IF(FZ3=0,NA(),(FZ3/FU3)^(1/5)-1)</f>
        <v>#N/A</v>
      </c>
      <c r="GA15" s="169" t="e">
        <f t="shared" ref="GA15:GA21" si="192">IF(GA3=0,NA(),(GA3/FV3)^(1/5)-1)</f>
        <v>#N/A</v>
      </c>
      <c r="GB15" s="169" t="e">
        <f t="shared" ref="GB15:GB21" si="193">IF(GB3=0,NA(),(GB3/FW3)^(1/5)-1)</f>
        <v>#N/A</v>
      </c>
      <c r="GC15" s="169" t="e">
        <f t="shared" ref="GC15:GC21" si="194">IF(GC3=0,NA(),(GC3/FX3)^(1/5)-1)</f>
        <v>#N/A</v>
      </c>
      <c r="GD15" s="169" t="e">
        <f t="shared" ref="GD15:GD21" si="195">IF(GD3=0,NA(),(GD3/FY3)^(1/5)-1)</f>
        <v>#N/A</v>
      </c>
      <c r="GE15" s="169" t="e">
        <f t="shared" ref="GE15:GE21" si="196">IF(GE3=0,NA(),(GE3/FZ3)^(1/5)-1)</f>
        <v>#N/A</v>
      </c>
      <c r="GF15" s="169" t="e">
        <f t="shared" ref="GF15:GF21" si="197">IF(GF3=0,NA(),(GF3/GA3)^(1/5)-1)</f>
        <v>#N/A</v>
      </c>
      <c r="GG15" s="169" t="e">
        <f t="shared" ref="GG15:GG21" si="198">IF(GG3=0,NA(),(GG3/GB3)^(1/5)-1)</f>
        <v>#N/A</v>
      </c>
      <c r="GH15" s="169" t="e">
        <f t="shared" ref="GH15:GH21" si="199">IF(GH3=0,NA(),(GH3/GC3)^(1/5)-1)</f>
        <v>#N/A</v>
      </c>
      <c r="GI15" s="169" t="e">
        <f t="shared" ref="GI15:GI21" si="200">IF(GI3=0,NA(),(GI3/GD3)^(1/5)-1)</f>
        <v>#N/A</v>
      </c>
      <c r="GJ15" s="169" t="e">
        <f t="shared" ref="GJ15:GJ21" si="201">IF(GJ3=0,NA(),(GJ3/GE3)^(1/5)-1)</f>
        <v>#N/A</v>
      </c>
      <c r="GK15" s="169" t="e">
        <f t="shared" ref="GK15:GK21" si="202">IF(GK3=0,NA(),(GK3/GF3)^(1/5)-1)</f>
        <v>#N/A</v>
      </c>
      <c r="GL15" s="169" t="e">
        <f t="shared" ref="GL15:GL21" si="203">IF(GL3=0,NA(),(GL3/GG3)^(1/5)-1)</f>
        <v>#N/A</v>
      </c>
      <c r="GM15" s="169" t="e">
        <f t="shared" ref="GM15:GM21" si="204">IF(GM3=0,NA(),(GM3/GH3)^(1/5)-1)</f>
        <v>#N/A</v>
      </c>
      <c r="GN15" s="169" t="e">
        <f t="shared" ref="GN15:GN21" si="205">IF(GN3=0,NA(),(GN3/GI3)^(1/5)-1)</f>
        <v>#N/A</v>
      </c>
      <c r="GO15" s="169" t="e">
        <f t="shared" ref="GO15:GO21" si="206">IF(GO3=0,NA(),(GO3/GJ3)^(1/5)-1)</f>
        <v>#N/A</v>
      </c>
      <c r="GP15" s="169" t="e">
        <f t="shared" ref="GP15:GP21" si="207">IF(GP3=0,NA(),(GP3/GK3)^(1/5)-1)</f>
        <v>#N/A</v>
      </c>
      <c r="GQ15" s="169" t="e">
        <f t="shared" ref="GQ15:GQ21" si="208">IF(GQ3=0,NA(),(GQ3/GL3)^(1/5)-1)</f>
        <v>#N/A</v>
      </c>
      <c r="GR15" s="169" t="e">
        <f t="shared" ref="GR15:GR21" si="209">IF(GR3=0,NA(),(GR3/GM3)^(1/5)-1)</f>
        <v>#N/A</v>
      </c>
      <c r="GS15" s="169" t="e">
        <f t="shared" ref="GS15:GS21" si="210">IF(GS3=0,NA(),(GS3/GN3)^(1/5)-1)</f>
        <v>#N/A</v>
      </c>
      <c r="GT15" s="169" t="e">
        <f t="shared" ref="GT15:GT21" si="211">IF(GT3=0,NA(),(GT3/GO3)^(1/5)-1)</f>
        <v>#N/A</v>
      </c>
      <c r="GU15" s="169" t="e">
        <f t="shared" ref="GU15:GU21" si="212">IF(GU3=0,NA(),(GU3/GP3)^(1/5)-1)</f>
        <v>#N/A</v>
      </c>
      <c r="GV15" s="169" t="e">
        <f t="shared" ref="GV15:GV21" si="213">IF(GV3=0,NA(),(GV3/GQ3)^(1/5)-1)</f>
        <v>#N/A</v>
      </c>
      <c r="GW15" s="169" t="e">
        <f t="shared" ref="GW15:GW21" si="214">IF(GW3=0,NA(),(GW3/GR3)^(1/5)-1)</f>
        <v>#N/A</v>
      </c>
      <c r="GX15" s="169" t="e">
        <f t="shared" ref="GX15:GX21" si="215">IF(GX3=0,NA(),(GX3/GS3)^(1/5)-1)</f>
        <v>#N/A</v>
      </c>
      <c r="GY15" s="169" t="e">
        <f t="shared" ref="GY15:GY21" si="216">IF(GY3=0,NA(),(GY3/GT3)^(1/5)-1)</f>
        <v>#N/A</v>
      </c>
      <c r="GZ15" s="169" t="e">
        <f t="shared" ref="GZ15:GZ21" si="217">IF(GZ3=0,NA(),(GZ3/GU3)^(1/5)-1)</f>
        <v>#N/A</v>
      </c>
      <c r="HA15" s="169" t="e">
        <f t="shared" ref="HA15:HA21" si="218">IF(HA3=0,NA(),(HA3/GV3)^(1/5)-1)</f>
        <v>#N/A</v>
      </c>
      <c r="HB15" s="169" t="e">
        <f t="shared" ref="HB15:HB21" si="219">IF(HB3=0,NA(),(HB3/GW3)^(1/5)-1)</f>
        <v>#N/A</v>
      </c>
      <c r="HC15" s="169" t="e">
        <f t="shared" ref="HC15:HC21" si="220">IF(HC3=0,NA(),(HC3/GX3)^(1/5)-1)</f>
        <v>#N/A</v>
      </c>
      <c r="HD15" s="169" t="e">
        <f t="shared" ref="HD15:HD21" si="221">IF(HD3=0,NA(),(HD3/GY3)^(1/5)-1)</f>
        <v>#N/A</v>
      </c>
      <c r="HE15" s="169" t="e">
        <f t="shared" ref="HE15:HE21" si="222">IF(HE3=0,NA(),(HE3/GZ3)^(1/5)-1)</f>
        <v>#N/A</v>
      </c>
      <c r="HF15" s="169" t="e">
        <f t="shared" ref="HF15:HF21" si="223">IF(HF3=0,NA(),(HF3/HA3)^(1/5)-1)</f>
        <v>#N/A</v>
      </c>
      <c r="HG15" s="169" t="e">
        <f t="shared" ref="HG15:HG21" si="224">IF(HG3=0,NA(),(HG3/HB3)^(1/5)-1)</f>
        <v>#N/A</v>
      </c>
      <c r="HH15" s="169" t="e">
        <f t="shared" ref="HH15:HH21" si="225">IF(HH3=0,NA(),(HH3/HC3)^(1/5)-1)</f>
        <v>#N/A</v>
      </c>
      <c r="HI15" s="169" t="e">
        <f t="shared" ref="HI15:HI21" si="226">IF(HI3=0,NA(),(HI3/HD3)^(1/5)-1)</f>
        <v>#N/A</v>
      </c>
      <c r="HJ15" s="169" t="e">
        <f t="shared" ref="HJ15:HJ21" si="227">IF(HJ3=0,NA(),(HJ3/HE3)^(1/5)-1)</f>
        <v>#N/A</v>
      </c>
      <c r="HK15" s="169" t="e">
        <f t="shared" ref="HK15:HK21" si="228">IF(HK3=0,NA(),(HK3/HF3)^(1/5)-1)</f>
        <v>#N/A</v>
      </c>
      <c r="HL15" s="169" t="e">
        <f t="shared" ref="HL15:HL21" si="229">IF(HL3=0,NA(),(HL3/HG3)^(1/5)-1)</f>
        <v>#N/A</v>
      </c>
      <c r="HM15" s="169" t="e">
        <f t="shared" ref="HM15:HM21" si="230">IF(HM3=0,NA(),(HM3/HH3)^(1/5)-1)</f>
        <v>#N/A</v>
      </c>
      <c r="HN15" s="169" t="e">
        <f t="shared" ref="HN15:HN21" si="231">IF(HN3=0,NA(),(HN3/HI3)^(1/5)-1)</f>
        <v>#N/A</v>
      </c>
      <c r="HO15" s="169" t="e">
        <f t="shared" ref="HO15:HO21" si="232">IF(HO3=0,NA(),(HO3/HJ3)^(1/5)-1)</f>
        <v>#N/A</v>
      </c>
      <c r="HP15" s="169" t="e">
        <f t="shared" ref="HP15:HP21" si="233">IF(HP3=0,NA(),(HP3/HK3)^(1/5)-1)</f>
        <v>#N/A</v>
      </c>
      <c r="HQ15" s="169" t="e">
        <f t="shared" ref="HQ15:HQ21" si="234">IF(HQ3=0,NA(),(HQ3/HL3)^(1/5)-1)</f>
        <v>#N/A</v>
      </c>
      <c r="HR15" s="169" t="e">
        <f t="shared" ref="HR15:HR21" si="235">IF(HR3=0,NA(),(HR3/HM3)^(1/5)-1)</f>
        <v>#N/A</v>
      </c>
      <c r="HS15" s="169" t="e">
        <f t="shared" ref="HS15:HS21" si="236">IF(HS3=0,NA(),(HS3/HN3)^(1/5)-1)</f>
        <v>#N/A</v>
      </c>
      <c r="HT15" s="169" t="e">
        <f t="shared" ref="HT15:HT21" si="237">IF(HT3=0,NA(),(HT3/HO3)^(1/5)-1)</f>
        <v>#N/A</v>
      </c>
      <c r="HU15" s="169" t="e">
        <f t="shared" ref="HU15:HU21" si="238">IF(HU3=0,NA(),(HU3/HP3)^(1/5)-1)</f>
        <v>#N/A</v>
      </c>
      <c r="HV15" s="169" t="e">
        <f t="shared" ref="HV15:HV21" si="239">IF(HV3=0,NA(),(HV3/HQ3)^(1/5)-1)</f>
        <v>#N/A</v>
      </c>
      <c r="HW15" s="169" t="e">
        <f t="shared" ref="HW15:HW21" si="240">IF(HW3=0,NA(),(HW3/HR3)^(1/5)-1)</f>
        <v>#N/A</v>
      </c>
      <c r="HX15" s="169" t="e">
        <f t="shared" ref="HX15:HX21" si="241">IF(HX3=0,NA(),(HX3/HS3)^(1/5)-1)</f>
        <v>#N/A</v>
      </c>
      <c r="HY15" s="169" t="e">
        <f t="shared" ref="HY15:HY21" si="242">IF(HY3=0,NA(),(HY3/HT3)^(1/5)-1)</f>
        <v>#N/A</v>
      </c>
      <c r="HZ15" s="169" t="e">
        <f t="shared" ref="HZ15:HZ21" si="243">IF(HZ3=0,NA(),(HZ3/HU3)^(1/5)-1)</f>
        <v>#N/A</v>
      </c>
      <c r="IA15" s="169" t="e">
        <f t="shared" ref="IA15:IA21" si="244">IF(IA3=0,NA(),(IA3/HV3)^(1/5)-1)</f>
        <v>#N/A</v>
      </c>
      <c r="IB15" s="169" t="e">
        <f t="shared" ref="IB15:IB21" si="245">IF(IB3=0,NA(),(IB3/HW3)^(1/5)-1)</f>
        <v>#N/A</v>
      </c>
      <c r="IC15" s="169" t="e">
        <f t="shared" ref="IC15:IC21" si="246">IF(IC3=0,NA(),(IC3/HX3)^(1/5)-1)</f>
        <v>#N/A</v>
      </c>
      <c r="ID15" s="169" t="e">
        <f t="shared" ref="ID15:ID21" si="247">IF(ID3=0,NA(),(ID3/HY3)^(1/5)-1)</f>
        <v>#N/A</v>
      </c>
      <c r="IE15" s="169" t="e">
        <f t="shared" ref="IE15:IE21" si="248">IF(IE3=0,NA(),(IE3/HZ3)^(1/5)-1)</f>
        <v>#N/A</v>
      </c>
      <c r="IF15" s="169" t="e">
        <f t="shared" ref="IF15:IF21" si="249">IF(IF3=0,NA(),(IF3/IA3)^(1/5)-1)</f>
        <v>#N/A</v>
      </c>
      <c r="IG15" s="169" t="e">
        <f t="shared" ref="IG15:IG21" si="250">IF(IG3=0,NA(),(IG3/IB3)^(1/5)-1)</f>
        <v>#N/A</v>
      </c>
      <c r="IH15" s="169" t="e">
        <f t="shared" ref="IH15:IH21" si="251">IF(IH3=0,NA(),(IH3/IC3)^(1/5)-1)</f>
        <v>#N/A</v>
      </c>
      <c r="II15" s="169" t="e">
        <f t="shared" ref="II15:II21" si="252">IF(II3=0,NA(),(II3/ID3)^(1/5)-1)</f>
        <v>#N/A</v>
      </c>
      <c r="IJ15" s="169" t="e">
        <f t="shared" ref="IJ15:IJ21" si="253">IF(IJ3=0,NA(),(IJ3/IE3)^(1/5)-1)</f>
        <v>#N/A</v>
      </c>
      <c r="IK15" s="169" t="e">
        <f t="shared" ref="IK15:IK21" si="254">IF(IK3=0,NA(),(IK3/IF3)^(1/5)-1)</f>
        <v>#N/A</v>
      </c>
      <c r="IL15" s="169" t="e">
        <f t="shared" ref="IL15:IL21" si="255">IF(IL3=0,NA(),(IL3/IG3)^(1/5)-1)</f>
        <v>#N/A</v>
      </c>
      <c r="IM15" s="169" t="e">
        <f t="shared" ref="IM15:IM21" si="256">IF(IM3=0,NA(),(IM3/IH3)^(1/5)-1)</f>
        <v>#N/A</v>
      </c>
      <c r="IN15" s="169" t="e">
        <f t="shared" ref="IN15:IN21" si="257">IF(IN3=0,NA(),(IN3/II3)^(1/5)-1)</f>
        <v>#N/A</v>
      </c>
      <c r="IO15" s="169" t="e">
        <f t="shared" ref="IO15:IO21" si="258">IF(IO3=0,NA(),(IO3/IJ3)^(1/5)-1)</f>
        <v>#N/A</v>
      </c>
      <c r="IP15" s="169" t="e">
        <f t="shared" ref="IP15:IP21" si="259">IF(IP3=0,NA(),(IP3/IK3)^(1/5)-1)</f>
        <v>#N/A</v>
      </c>
      <c r="IQ15" s="169" t="e">
        <f t="shared" ref="IQ15:IQ21" si="260">IF(IQ3=0,NA(),(IQ3/IL3)^(1/5)-1)</f>
        <v>#N/A</v>
      </c>
      <c r="IR15" s="169" t="e">
        <f t="shared" ref="IR15:IR21" si="261">IF(IR3=0,NA(),(IR3/IM3)^(1/5)-1)</f>
        <v>#N/A</v>
      </c>
      <c r="IS15" s="169" t="e">
        <f t="shared" ref="IS15:IS21" si="262">IF(IS3=0,NA(),(IS3/IN3)^(1/5)-1)</f>
        <v>#N/A</v>
      </c>
      <c r="IT15" s="169" t="e">
        <f t="shared" ref="IT15:IT21" si="263">IF(IT3=0,NA(),(IT3/IO3)^(1/5)-1)</f>
        <v>#N/A</v>
      </c>
      <c r="IU15" s="169" t="e">
        <f t="shared" ref="IU15:IU21" si="264">IF(IU3=0,NA(),(IU3/IP3)^(1/5)-1)</f>
        <v>#N/A</v>
      </c>
      <c r="IV15" s="169" t="e">
        <f t="shared" ref="IV15:IV21" si="265">IF(IV3=0,NA(),(IV3/IQ3)^(1/5)-1)</f>
        <v>#N/A</v>
      </c>
      <c r="IW15" s="169" t="e">
        <f t="shared" ref="IW15:IW21" si="266">IF(IW3=0,NA(),(IW3/IR3)^(1/5)-1)</f>
        <v>#N/A</v>
      </c>
      <c r="IX15" s="169" t="e">
        <f t="shared" ref="IX15:IX21" si="267">IF(IX3=0,NA(),(IX3/IS3)^(1/5)-1)</f>
        <v>#N/A</v>
      </c>
      <c r="IY15" s="169" t="e">
        <f t="shared" ref="IY15:IY21" si="268">IF(IY3=0,NA(),(IY3/IT3)^(1/5)-1)</f>
        <v>#N/A</v>
      </c>
      <c r="IZ15" s="169" t="e">
        <f t="shared" ref="IZ15:IZ21" si="269">IF(IZ3=0,NA(),(IZ3/IU3)^(1/5)-1)</f>
        <v>#N/A</v>
      </c>
      <c r="JA15" s="169" t="e">
        <f t="shared" ref="JA15:JA21" si="270">IF(JA3=0,NA(),(JA3/IV3)^(1/5)-1)</f>
        <v>#N/A</v>
      </c>
      <c r="JB15" s="169" t="e">
        <f t="shared" ref="JB15:JB21" si="271">IF(JB3=0,NA(),(JB3/IW3)^(1/5)-1)</f>
        <v>#N/A</v>
      </c>
      <c r="JC15" s="169" t="e">
        <f t="shared" ref="JC15:JC21" si="272">IF(JC3=0,NA(),(JC3/IX3)^(1/5)-1)</f>
        <v>#N/A</v>
      </c>
      <c r="JD15" s="169" t="e">
        <f t="shared" ref="JD15:JD21" si="273">IF(JD3=0,NA(),(JD3/IY3)^(1/5)-1)</f>
        <v>#N/A</v>
      </c>
      <c r="JE15" s="169" t="e">
        <f t="shared" ref="JE15:JE21" si="274">IF(JE3=0,NA(),(JE3/IZ3)^(1/5)-1)</f>
        <v>#N/A</v>
      </c>
      <c r="JF15" s="169" t="e">
        <f t="shared" ref="JF15:JF21" si="275">IF(JF3=0,NA(),(JF3/JA3)^(1/5)-1)</f>
        <v>#N/A</v>
      </c>
      <c r="JG15" s="169" t="e">
        <f t="shared" ref="JG15:JG21" si="276">IF(JG3=0,NA(),(JG3/JB3)^(1/5)-1)</f>
        <v>#N/A</v>
      </c>
      <c r="JH15" s="169" t="e">
        <f t="shared" ref="JH15:JH21" si="277">IF(JH3=0,NA(),(JH3/JC3)^(1/5)-1)</f>
        <v>#N/A</v>
      </c>
      <c r="JI15" s="169" t="e">
        <f t="shared" ref="JI15:JI21" si="278">IF(JI3=0,NA(),(JI3/JD3)^(1/5)-1)</f>
        <v>#N/A</v>
      </c>
      <c r="JJ15" s="169" t="e">
        <f t="shared" ref="JJ15:JJ21" si="279">IF(JJ3=0,NA(),(JJ3/JE3)^(1/5)-1)</f>
        <v>#N/A</v>
      </c>
      <c r="JK15" s="169" t="e">
        <f t="shared" ref="JK15:JK21" si="280">IF(JK3=0,NA(),(JK3/JF3)^(1/5)-1)</f>
        <v>#N/A</v>
      </c>
      <c r="JL15" s="169" t="e">
        <f t="shared" ref="JL15:JL21" si="281">IF(JL3=0,NA(),(JL3/JG3)^(1/5)-1)</f>
        <v>#N/A</v>
      </c>
      <c r="JM15" s="169" t="e">
        <f t="shared" ref="JM15:JM21" si="282">IF(JM3=0,NA(),(JM3/JH3)^(1/5)-1)</f>
        <v>#N/A</v>
      </c>
      <c r="JN15" s="169" t="e">
        <f t="shared" ref="JN15:JN21" si="283">IF(JN3=0,NA(),(JN3/JI3)^(1/5)-1)</f>
        <v>#N/A</v>
      </c>
      <c r="JO15" s="169" t="e">
        <f t="shared" ref="JO15:JO21" si="284">IF(JO3=0,NA(),(JO3/JJ3)^(1/5)-1)</f>
        <v>#N/A</v>
      </c>
      <c r="JP15" s="169" t="e">
        <f t="shared" ref="JP15:JP21" si="285">IF(JP3=0,NA(),(JP3/JK3)^(1/5)-1)</f>
        <v>#N/A</v>
      </c>
      <c r="JQ15" s="169" t="e">
        <f t="shared" ref="JQ15:JQ21" si="286">IF(JQ3=0,NA(),(JQ3/JL3)^(1/5)-1)</f>
        <v>#N/A</v>
      </c>
      <c r="JR15" s="169" t="e">
        <f t="shared" ref="JR15:JR21" si="287">IF(JR3=0,NA(),(JR3/JM3)^(1/5)-1)</f>
        <v>#N/A</v>
      </c>
      <c r="JS15" s="169" t="e">
        <f t="shared" ref="JS15:JS21" si="288">IF(JS3=0,NA(),(JS3/JN3)^(1/5)-1)</f>
        <v>#N/A</v>
      </c>
      <c r="JT15" s="169" t="e">
        <f t="shared" ref="JT15:JT21" si="289">IF(JT3=0,NA(),(JT3/JO3)^(1/5)-1)</f>
        <v>#N/A</v>
      </c>
      <c r="JU15" s="169" t="e">
        <f t="shared" ref="JU15:JU21" si="290">IF(JU3=0,NA(),(JU3/JP3)^(1/5)-1)</f>
        <v>#N/A</v>
      </c>
      <c r="JV15" s="169" t="e">
        <f t="shared" ref="JV15:JV21" si="291">IF(JV3=0,NA(),(JV3/JQ3)^(1/5)-1)</f>
        <v>#N/A</v>
      </c>
      <c r="JW15" s="169" t="e">
        <f t="shared" ref="JW15:JW21" si="292">IF(JW3=0,NA(),(JW3/JR3)^(1/5)-1)</f>
        <v>#N/A</v>
      </c>
      <c r="JX15" s="169" t="e">
        <f t="shared" ref="JX15:JX21" si="293">IF(JX3=0,NA(),(JX3/JS3)^(1/5)-1)</f>
        <v>#N/A</v>
      </c>
      <c r="JY15" s="169" t="e">
        <f t="shared" ref="JY15:JY21" si="294">IF(JY3=0,NA(),(JY3/JT3)^(1/5)-1)</f>
        <v>#N/A</v>
      </c>
      <c r="JZ15" s="169" t="e">
        <f t="shared" ref="JZ15:JZ21" si="295">IF(JZ3=0,NA(),(JZ3/JU3)^(1/5)-1)</f>
        <v>#N/A</v>
      </c>
      <c r="KA15" s="169" t="e">
        <f t="shared" ref="KA15:KA21" si="296">IF(KA3=0,NA(),(KA3/JV3)^(1/5)-1)</f>
        <v>#N/A</v>
      </c>
      <c r="KB15" s="169" t="e">
        <f t="shared" ref="KB15:KB21" si="297">IF(KB3=0,NA(),(KB3/JW3)^(1/5)-1)</f>
        <v>#N/A</v>
      </c>
      <c r="KC15" s="169" t="e">
        <f t="shared" ref="KC15:KC21" si="298">IF(KC3=0,NA(),(KC3/JX3)^(1/5)-1)</f>
        <v>#N/A</v>
      </c>
      <c r="KD15" s="169" t="e">
        <f t="shared" ref="KD15:KD21" si="299">IF(KD3=0,NA(),(KD3/JY3)^(1/5)-1)</f>
        <v>#N/A</v>
      </c>
      <c r="KE15" s="169" t="e">
        <f t="shared" ref="KE15:KE21" si="300">IF(KE3=0,NA(),(KE3/JZ3)^(1/5)-1)</f>
        <v>#N/A</v>
      </c>
      <c r="KF15" s="169" t="e">
        <f t="shared" ref="KF15:KF21" si="301">IF(KF3=0,NA(),(KF3/KA3)^(1/5)-1)</f>
        <v>#N/A</v>
      </c>
      <c r="KG15" s="169" t="e">
        <f t="shared" ref="KG15:KG21" si="302">IF(KG3=0,NA(),(KG3/KB3)^(1/5)-1)</f>
        <v>#N/A</v>
      </c>
      <c r="KH15" s="169" t="e">
        <f t="shared" ref="KH15:KH21" si="303">IF(KH3=0,NA(),(KH3/KC3)^(1/5)-1)</f>
        <v>#N/A</v>
      </c>
      <c r="KI15" s="169" t="e">
        <f t="shared" ref="KI15:KI21" si="304">IF(KI3=0,NA(),(KI3/KD3)^(1/5)-1)</f>
        <v>#N/A</v>
      </c>
      <c r="KJ15" s="169" t="e">
        <f t="shared" ref="KJ15:KJ21" si="305">IF(KJ3=0,NA(),(KJ3/KE3)^(1/5)-1)</f>
        <v>#N/A</v>
      </c>
      <c r="KK15" s="169" t="e">
        <f t="shared" ref="KK15:KK21" si="306">IF(KK3=0,NA(),(KK3/KF3)^(1/5)-1)</f>
        <v>#N/A</v>
      </c>
      <c r="KL15" s="169" t="e">
        <f t="shared" ref="KL15:KL21" si="307">IF(KL3=0,NA(),(KL3/KG3)^(1/5)-1)</f>
        <v>#N/A</v>
      </c>
      <c r="KM15" s="169" t="e">
        <f t="shared" ref="KM15:KM21" si="308">IF(KM3=0,NA(),(KM3/KH3)^(1/5)-1)</f>
        <v>#N/A</v>
      </c>
      <c r="KN15" s="169" t="e">
        <f t="shared" ref="KN15:KN21" si="309">IF(KN3=0,NA(),(KN3/KI3)^(1/5)-1)</f>
        <v>#N/A</v>
      </c>
    </row>
    <row r="16" spans="1:300" x14ac:dyDescent="0.3">
      <c r="A16" t="str">
        <f t="shared" si="15"/>
        <v>Italy</v>
      </c>
      <c r="G16" s="169">
        <f t="shared" si="16"/>
        <v>0.41780418361610816</v>
      </c>
      <c r="H16" s="169">
        <f t="shared" si="17"/>
        <v>0.37560809697707565</v>
      </c>
      <c r="I16" s="169">
        <f t="shared" si="18"/>
        <v>0.39383545302397005</v>
      </c>
      <c r="J16" s="169">
        <f t="shared" si="19"/>
        <v>0.350628514544846</v>
      </c>
      <c r="K16" s="169">
        <f t="shared" si="20"/>
        <v>0.30740216882390192</v>
      </c>
      <c r="L16" s="169">
        <f t="shared" si="21"/>
        <v>0.28316051892393612</v>
      </c>
      <c r="M16" s="169">
        <f t="shared" si="22"/>
        <v>0.27882354813973476</v>
      </c>
      <c r="N16" s="169">
        <f t="shared" si="23"/>
        <v>0.22305504742252458</v>
      </c>
      <c r="O16" s="169">
        <f t="shared" si="24"/>
        <v>0.23641485687317498</v>
      </c>
      <c r="P16" s="169">
        <f t="shared" si="25"/>
        <v>0.24135198734888585</v>
      </c>
      <c r="Q16" s="169">
        <f t="shared" si="26"/>
        <v>0.24316629678345403</v>
      </c>
      <c r="R16" s="169">
        <f t="shared" si="27"/>
        <v>0.21342295321980154</v>
      </c>
      <c r="S16" s="169">
        <f t="shared" si="28"/>
        <v>0.21867769906843249</v>
      </c>
      <c r="T16" s="169">
        <f t="shared" si="29"/>
        <v>0.20767580837116784</v>
      </c>
      <c r="U16" s="169">
        <f t="shared" si="30"/>
        <v>0.1908189439097252</v>
      </c>
      <c r="V16" s="169">
        <f t="shared" si="31"/>
        <v>0.18194701451195328</v>
      </c>
      <c r="W16" s="169">
        <f t="shared" si="32"/>
        <v>0.19514296978664381</v>
      </c>
      <c r="X16" s="169">
        <f t="shared" si="33"/>
        <v>0.17557946886657216</v>
      </c>
      <c r="Y16" s="169">
        <f t="shared" si="34"/>
        <v>0.15826655770115994</v>
      </c>
      <c r="Z16" s="169">
        <f t="shared" si="35"/>
        <v>0.15124332968746268</v>
      </c>
      <c r="AA16" s="169">
        <f t="shared" si="36"/>
        <v>0.14166863623747172</v>
      </c>
      <c r="AB16" s="169">
        <f t="shared" si="37"/>
        <v>0.13698271023699182</v>
      </c>
      <c r="AC16" s="169">
        <f t="shared" si="38"/>
        <v>0.13874834172187622</v>
      </c>
      <c r="AD16" s="169">
        <f t="shared" si="39"/>
        <v>0.13421313613568997</v>
      </c>
      <c r="AE16" s="169">
        <f t="shared" si="40"/>
        <v>0.12349617470848573</v>
      </c>
      <c r="AF16" s="169">
        <f t="shared" si="41"/>
        <v>0.11009514083520799</v>
      </c>
      <c r="AG16" s="169">
        <f t="shared" si="42"/>
        <v>9.6073982283988224E-2</v>
      </c>
      <c r="AH16" s="169">
        <f t="shared" si="43"/>
        <v>8.5070243600696482E-2</v>
      </c>
      <c r="AI16" s="169">
        <f t="shared" si="44"/>
        <v>7.9016004949355345E-2</v>
      </c>
      <c r="AJ16" s="169">
        <f t="shared" si="45"/>
        <v>7.6626797535477076E-2</v>
      </c>
      <c r="AK16" s="169">
        <f t="shared" si="46"/>
        <v>7.1465134350410686E-2</v>
      </c>
      <c r="AL16" s="169">
        <f t="shared" si="47"/>
        <v>6.4631352824874089E-2</v>
      </c>
      <c r="AM16" s="169">
        <f t="shared" si="48"/>
        <v>5.5930688970435183E-2</v>
      </c>
      <c r="AN16" s="169">
        <f t="shared" si="49"/>
        <v>5.0338756692994924E-2</v>
      </c>
      <c r="AO16" s="169">
        <f t="shared" si="50"/>
        <v>4.5009183934016761E-2</v>
      </c>
      <c r="AP16" s="169">
        <f t="shared" si="51"/>
        <v>4.1697938003269597E-2</v>
      </c>
      <c r="AQ16" s="169" t="e">
        <f t="shared" si="52"/>
        <v>#N/A</v>
      </c>
      <c r="AR16" s="169" t="e">
        <f t="shared" si="53"/>
        <v>#N/A</v>
      </c>
      <c r="AS16" s="169" t="e">
        <f t="shared" si="54"/>
        <v>#N/A</v>
      </c>
      <c r="AT16" s="169" t="e">
        <f t="shared" si="55"/>
        <v>#N/A</v>
      </c>
      <c r="AU16" s="169" t="e">
        <f t="shared" si="56"/>
        <v>#N/A</v>
      </c>
      <c r="AV16" s="169" t="e">
        <f t="shared" si="57"/>
        <v>#N/A</v>
      </c>
      <c r="AW16" s="169" t="e">
        <f t="shared" si="58"/>
        <v>#N/A</v>
      </c>
      <c r="AX16" s="169" t="e">
        <f t="shared" si="59"/>
        <v>#N/A</v>
      </c>
      <c r="AY16" s="169" t="e">
        <f t="shared" si="60"/>
        <v>#N/A</v>
      </c>
      <c r="AZ16" s="169" t="e">
        <f t="shared" si="61"/>
        <v>#N/A</v>
      </c>
      <c r="BA16" s="169" t="e">
        <f t="shared" si="62"/>
        <v>#N/A</v>
      </c>
      <c r="BB16" s="169" t="e">
        <f t="shared" si="63"/>
        <v>#N/A</v>
      </c>
      <c r="BC16" s="169" t="e">
        <f t="shared" si="64"/>
        <v>#N/A</v>
      </c>
      <c r="BD16" s="169" t="e">
        <f t="shared" si="65"/>
        <v>#N/A</v>
      </c>
      <c r="BE16" s="169" t="e">
        <f t="shared" si="66"/>
        <v>#N/A</v>
      </c>
      <c r="BF16" s="169" t="e">
        <f t="shared" si="67"/>
        <v>#N/A</v>
      </c>
      <c r="BG16" s="169" t="e">
        <f t="shared" si="68"/>
        <v>#N/A</v>
      </c>
      <c r="BH16" s="169" t="e">
        <f t="shared" si="69"/>
        <v>#N/A</v>
      </c>
      <c r="BI16" s="169" t="e">
        <f t="shared" si="70"/>
        <v>#N/A</v>
      </c>
      <c r="BJ16" s="169" t="e">
        <f t="shared" si="71"/>
        <v>#N/A</v>
      </c>
      <c r="BK16" s="169" t="e">
        <f t="shared" si="72"/>
        <v>#N/A</v>
      </c>
      <c r="BL16" s="169" t="e">
        <f t="shared" si="73"/>
        <v>#N/A</v>
      </c>
      <c r="BM16" s="169" t="e">
        <f t="shared" si="74"/>
        <v>#N/A</v>
      </c>
      <c r="BN16" s="169" t="e">
        <f t="shared" si="75"/>
        <v>#N/A</v>
      </c>
      <c r="BO16" s="169" t="e">
        <f t="shared" si="76"/>
        <v>#N/A</v>
      </c>
      <c r="BP16" s="169" t="e">
        <f t="shared" si="77"/>
        <v>#N/A</v>
      </c>
      <c r="BQ16" s="169" t="e">
        <f t="shared" si="78"/>
        <v>#N/A</v>
      </c>
      <c r="BR16" s="169" t="e">
        <f t="shared" si="79"/>
        <v>#N/A</v>
      </c>
      <c r="BS16" s="169" t="e">
        <f t="shared" si="80"/>
        <v>#N/A</v>
      </c>
      <c r="BT16" s="169" t="e">
        <f t="shared" si="81"/>
        <v>#N/A</v>
      </c>
      <c r="BU16" s="169" t="e">
        <f t="shared" si="82"/>
        <v>#N/A</v>
      </c>
      <c r="BV16" s="169" t="e">
        <f t="shared" si="83"/>
        <v>#N/A</v>
      </c>
      <c r="BW16" s="169" t="e">
        <f t="shared" si="84"/>
        <v>#N/A</v>
      </c>
      <c r="BX16" s="169" t="e">
        <f t="shared" si="85"/>
        <v>#N/A</v>
      </c>
      <c r="BY16" s="169" t="e">
        <f t="shared" si="86"/>
        <v>#N/A</v>
      </c>
      <c r="BZ16" s="169" t="e">
        <f t="shared" si="87"/>
        <v>#N/A</v>
      </c>
      <c r="CA16" s="169" t="e">
        <f t="shared" si="88"/>
        <v>#N/A</v>
      </c>
      <c r="CB16" s="169" t="e">
        <f t="shared" si="89"/>
        <v>#N/A</v>
      </c>
      <c r="CC16" s="169" t="e">
        <f t="shared" si="90"/>
        <v>#N/A</v>
      </c>
      <c r="CD16" s="169" t="e">
        <f t="shared" si="91"/>
        <v>#N/A</v>
      </c>
      <c r="CE16" s="169" t="e">
        <f t="shared" si="92"/>
        <v>#N/A</v>
      </c>
      <c r="CF16" s="169" t="e">
        <f t="shared" si="93"/>
        <v>#N/A</v>
      </c>
      <c r="CG16" s="169" t="e">
        <f t="shared" si="94"/>
        <v>#N/A</v>
      </c>
      <c r="CH16" s="169" t="e">
        <f t="shared" si="95"/>
        <v>#N/A</v>
      </c>
      <c r="CI16" s="169" t="e">
        <f t="shared" si="96"/>
        <v>#N/A</v>
      </c>
      <c r="CJ16" s="169" t="e">
        <f t="shared" si="97"/>
        <v>#N/A</v>
      </c>
      <c r="CK16" s="169" t="e">
        <f t="shared" si="98"/>
        <v>#N/A</v>
      </c>
      <c r="CL16" s="169" t="e">
        <f t="shared" si="99"/>
        <v>#N/A</v>
      </c>
      <c r="CM16" s="169" t="e">
        <f t="shared" si="100"/>
        <v>#N/A</v>
      </c>
      <c r="CN16" s="169" t="e">
        <f t="shared" si="101"/>
        <v>#N/A</v>
      </c>
      <c r="CO16" s="169" t="e">
        <f t="shared" si="102"/>
        <v>#N/A</v>
      </c>
      <c r="CP16" s="169" t="e">
        <f t="shared" si="103"/>
        <v>#N/A</v>
      </c>
      <c r="CQ16" s="169" t="e">
        <f t="shared" si="104"/>
        <v>#N/A</v>
      </c>
      <c r="CR16" s="169" t="e">
        <f t="shared" si="105"/>
        <v>#N/A</v>
      </c>
      <c r="CS16" s="169" t="e">
        <f t="shared" si="106"/>
        <v>#N/A</v>
      </c>
      <c r="CT16" s="169" t="e">
        <f t="shared" si="107"/>
        <v>#N/A</v>
      </c>
      <c r="CU16" s="169" t="e">
        <f t="shared" si="108"/>
        <v>#N/A</v>
      </c>
      <c r="CV16" s="169" t="e">
        <f t="shared" si="109"/>
        <v>#N/A</v>
      </c>
      <c r="CW16" s="169" t="e">
        <f t="shared" si="110"/>
        <v>#N/A</v>
      </c>
      <c r="CX16" s="169" t="e">
        <f t="shared" si="111"/>
        <v>#N/A</v>
      </c>
      <c r="CY16" s="169" t="e">
        <f t="shared" si="112"/>
        <v>#N/A</v>
      </c>
      <c r="CZ16" s="169" t="e">
        <f t="shared" si="113"/>
        <v>#N/A</v>
      </c>
      <c r="DA16" s="169" t="e">
        <f t="shared" si="114"/>
        <v>#N/A</v>
      </c>
      <c r="DB16" s="169" t="e">
        <f t="shared" si="115"/>
        <v>#N/A</v>
      </c>
      <c r="DC16" s="169" t="e">
        <f t="shared" si="116"/>
        <v>#N/A</v>
      </c>
      <c r="DD16" s="169" t="e">
        <f t="shared" si="117"/>
        <v>#N/A</v>
      </c>
      <c r="DE16" s="169" t="e">
        <f t="shared" si="118"/>
        <v>#N/A</v>
      </c>
      <c r="DF16" s="169" t="e">
        <f t="shared" si="119"/>
        <v>#N/A</v>
      </c>
      <c r="DG16" s="169" t="e">
        <f t="shared" si="120"/>
        <v>#N/A</v>
      </c>
      <c r="DH16" s="169" t="e">
        <f t="shared" si="121"/>
        <v>#N/A</v>
      </c>
      <c r="DI16" s="169" t="e">
        <f t="shared" si="122"/>
        <v>#N/A</v>
      </c>
      <c r="DJ16" s="169" t="e">
        <f t="shared" si="123"/>
        <v>#N/A</v>
      </c>
      <c r="DK16" s="169" t="e">
        <f t="shared" si="124"/>
        <v>#N/A</v>
      </c>
      <c r="DL16" s="169" t="e">
        <f t="shared" si="125"/>
        <v>#N/A</v>
      </c>
      <c r="DM16" s="169" t="e">
        <f t="shared" si="126"/>
        <v>#N/A</v>
      </c>
      <c r="DN16" s="169" t="e">
        <f t="shared" si="127"/>
        <v>#N/A</v>
      </c>
      <c r="DO16" s="169" t="e">
        <f t="shared" si="128"/>
        <v>#N/A</v>
      </c>
      <c r="DP16" s="169" t="e">
        <f t="shared" si="129"/>
        <v>#N/A</v>
      </c>
      <c r="DQ16" s="169" t="e">
        <f t="shared" si="130"/>
        <v>#N/A</v>
      </c>
      <c r="DR16" s="169" t="e">
        <f t="shared" si="131"/>
        <v>#N/A</v>
      </c>
      <c r="DS16" s="169" t="e">
        <f t="shared" si="132"/>
        <v>#N/A</v>
      </c>
      <c r="DT16" s="169" t="e">
        <f t="shared" si="133"/>
        <v>#N/A</v>
      </c>
      <c r="DU16" s="169" t="e">
        <f t="shared" si="134"/>
        <v>#N/A</v>
      </c>
      <c r="DV16" s="169" t="e">
        <f t="shared" si="135"/>
        <v>#N/A</v>
      </c>
      <c r="DW16" s="169" t="e">
        <f t="shared" si="136"/>
        <v>#N/A</v>
      </c>
      <c r="DX16" s="169" t="e">
        <f t="shared" si="137"/>
        <v>#N/A</v>
      </c>
      <c r="DY16" s="169" t="e">
        <f t="shared" si="138"/>
        <v>#N/A</v>
      </c>
      <c r="DZ16" s="169" t="e">
        <f t="shared" si="139"/>
        <v>#N/A</v>
      </c>
      <c r="EA16" s="169" t="e">
        <f t="shared" si="140"/>
        <v>#N/A</v>
      </c>
      <c r="EB16" s="169" t="e">
        <f t="shared" si="141"/>
        <v>#N/A</v>
      </c>
      <c r="EC16" s="169" t="e">
        <f t="shared" si="142"/>
        <v>#N/A</v>
      </c>
      <c r="ED16" s="169" t="e">
        <f t="shared" si="143"/>
        <v>#N/A</v>
      </c>
      <c r="EE16" s="169" t="e">
        <f t="shared" si="144"/>
        <v>#N/A</v>
      </c>
      <c r="EF16" s="169" t="e">
        <f t="shared" si="145"/>
        <v>#N/A</v>
      </c>
      <c r="EG16" s="169" t="e">
        <f t="shared" si="146"/>
        <v>#N/A</v>
      </c>
      <c r="EH16" s="169" t="e">
        <f t="shared" si="147"/>
        <v>#N/A</v>
      </c>
      <c r="EI16" s="169" t="e">
        <f t="shared" si="148"/>
        <v>#N/A</v>
      </c>
      <c r="EJ16" s="169" t="e">
        <f t="shared" si="149"/>
        <v>#N/A</v>
      </c>
      <c r="EK16" s="169" t="e">
        <f t="shared" si="150"/>
        <v>#N/A</v>
      </c>
      <c r="EL16" s="169" t="e">
        <f t="shared" si="151"/>
        <v>#N/A</v>
      </c>
      <c r="EM16" s="169" t="e">
        <f t="shared" si="152"/>
        <v>#N/A</v>
      </c>
      <c r="EN16" s="169" t="e">
        <f t="shared" si="153"/>
        <v>#N/A</v>
      </c>
      <c r="EO16" s="169" t="e">
        <f t="shared" si="154"/>
        <v>#N/A</v>
      </c>
      <c r="EP16" s="169" t="e">
        <f t="shared" si="155"/>
        <v>#N/A</v>
      </c>
      <c r="EQ16" s="169" t="e">
        <f t="shared" si="156"/>
        <v>#N/A</v>
      </c>
      <c r="ER16" s="169" t="e">
        <f t="shared" si="157"/>
        <v>#N/A</v>
      </c>
      <c r="ES16" s="169" t="e">
        <f t="shared" si="158"/>
        <v>#N/A</v>
      </c>
      <c r="ET16" s="169" t="e">
        <f t="shared" si="159"/>
        <v>#N/A</v>
      </c>
      <c r="EU16" s="169" t="e">
        <f t="shared" si="160"/>
        <v>#N/A</v>
      </c>
      <c r="EV16" s="169" t="e">
        <f t="shared" si="161"/>
        <v>#N/A</v>
      </c>
      <c r="EW16" s="169" t="e">
        <f t="shared" si="162"/>
        <v>#N/A</v>
      </c>
      <c r="EX16" s="169" t="e">
        <f t="shared" si="163"/>
        <v>#N/A</v>
      </c>
      <c r="EY16" s="169" t="e">
        <f t="shared" si="164"/>
        <v>#N/A</v>
      </c>
      <c r="EZ16" s="169" t="e">
        <f t="shared" si="165"/>
        <v>#N/A</v>
      </c>
      <c r="FA16" s="169" t="e">
        <f t="shared" si="166"/>
        <v>#N/A</v>
      </c>
      <c r="FB16" s="169" t="e">
        <f t="shared" si="167"/>
        <v>#N/A</v>
      </c>
      <c r="FC16" s="169" t="e">
        <f t="shared" si="168"/>
        <v>#N/A</v>
      </c>
      <c r="FD16" s="169" t="e">
        <f t="shared" si="169"/>
        <v>#N/A</v>
      </c>
      <c r="FE16" s="169" t="e">
        <f t="shared" si="170"/>
        <v>#N/A</v>
      </c>
      <c r="FF16" s="169" t="e">
        <f t="shared" si="171"/>
        <v>#N/A</v>
      </c>
      <c r="FG16" s="169" t="e">
        <f t="shared" si="172"/>
        <v>#N/A</v>
      </c>
      <c r="FH16" s="169" t="e">
        <f t="shared" si="173"/>
        <v>#N/A</v>
      </c>
      <c r="FI16" s="169" t="e">
        <f t="shared" si="174"/>
        <v>#N/A</v>
      </c>
      <c r="FJ16" s="169" t="e">
        <f t="shared" si="175"/>
        <v>#N/A</v>
      </c>
      <c r="FK16" s="169" t="e">
        <f t="shared" si="176"/>
        <v>#N/A</v>
      </c>
      <c r="FL16" s="169" t="e">
        <f t="shared" si="177"/>
        <v>#N/A</v>
      </c>
      <c r="FM16" s="169" t="e">
        <f t="shared" si="178"/>
        <v>#N/A</v>
      </c>
      <c r="FN16" s="169" t="e">
        <f t="shared" si="179"/>
        <v>#N/A</v>
      </c>
      <c r="FO16" s="169" t="e">
        <f t="shared" si="180"/>
        <v>#N/A</v>
      </c>
      <c r="FP16" s="169" t="e">
        <f t="shared" si="181"/>
        <v>#N/A</v>
      </c>
      <c r="FQ16" s="169" t="e">
        <f t="shared" si="182"/>
        <v>#N/A</v>
      </c>
      <c r="FR16" s="169" t="e">
        <f t="shared" si="183"/>
        <v>#N/A</v>
      </c>
      <c r="FS16" s="169" t="e">
        <f t="shared" si="184"/>
        <v>#N/A</v>
      </c>
      <c r="FT16" s="169" t="e">
        <f t="shared" si="185"/>
        <v>#N/A</v>
      </c>
      <c r="FU16" s="169" t="e">
        <f t="shared" si="186"/>
        <v>#N/A</v>
      </c>
      <c r="FV16" s="169" t="e">
        <f t="shared" si="187"/>
        <v>#N/A</v>
      </c>
      <c r="FW16" s="169" t="e">
        <f t="shared" si="188"/>
        <v>#N/A</v>
      </c>
      <c r="FX16" s="169" t="e">
        <f t="shared" si="189"/>
        <v>#N/A</v>
      </c>
      <c r="FY16" s="169" t="e">
        <f t="shared" si="190"/>
        <v>#N/A</v>
      </c>
      <c r="FZ16" s="169" t="e">
        <f t="shared" si="191"/>
        <v>#N/A</v>
      </c>
      <c r="GA16" s="169" t="e">
        <f t="shared" si="192"/>
        <v>#N/A</v>
      </c>
      <c r="GB16" s="169" t="e">
        <f t="shared" si="193"/>
        <v>#N/A</v>
      </c>
      <c r="GC16" s="169" t="e">
        <f t="shared" si="194"/>
        <v>#N/A</v>
      </c>
      <c r="GD16" s="169" t="e">
        <f t="shared" si="195"/>
        <v>#N/A</v>
      </c>
      <c r="GE16" s="169" t="e">
        <f t="shared" si="196"/>
        <v>#N/A</v>
      </c>
      <c r="GF16" s="169" t="e">
        <f t="shared" si="197"/>
        <v>#N/A</v>
      </c>
      <c r="GG16" s="169" t="e">
        <f t="shared" si="198"/>
        <v>#N/A</v>
      </c>
      <c r="GH16" s="169" t="e">
        <f t="shared" si="199"/>
        <v>#N/A</v>
      </c>
      <c r="GI16" s="169" t="e">
        <f t="shared" si="200"/>
        <v>#N/A</v>
      </c>
      <c r="GJ16" s="169" t="e">
        <f t="shared" si="201"/>
        <v>#N/A</v>
      </c>
      <c r="GK16" s="169" t="e">
        <f t="shared" si="202"/>
        <v>#N/A</v>
      </c>
      <c r="GL16" s="169" t="e">
        <f t="shared" si="203"/>
        <v>#N/A</v>
      </c>
      <c r="GM16" s="169" t="e">
        <f t="shared" si="204"/>
        <v>#N/A</v>
      </c>
      <c r="GN16" s="169" t="e">
        <f t="shared" si="205"/>
        <v>#N/A</v>
      </c>
      <c r="GO16" s="169" t="e">
        <f t="shared" si="206"/>
        <v>#N/A</v>
      </c>
      <c r="GP16" s="169" t="e">
        <f t="shared" si="207"/>
        <v>#N/A</v>
      </c>
      <c r="GQ16" s="169" t="e">
        <f t="shared" si="208"/>
        <v>#N/A</v>
      </c>
      <c r="GR16" s="169" t="e">
        <f t="shared" si="209"/>
        <v>#N/A</v>
      </c>
      <c r="GS16" s="169" t="e">
        <f t="shared" si="210"/>
        <v>#N/A</v>
      </c>
      <c r="GT16" s="169" t="e">
        <f t="shared" si="211"/>
        <v>#N/A</v>
      </c>
      <c r="GU16" s="169" t="e">
        <f t="shared" si="212"/>
        <v>#N/A</v>
      </c>
      <c r="GV16" s="169" t="e">
        <f t="shared" si="213"/>
        <v>#N/A</v>
      </c>
      <c r="GW16" s="169" t="e">
        <f t="shared" si="214"/>
        <v>#N/A</v>
      </c>
      <c r="GX16" s="169" t="e">
        <f t="shared" si="215"/>
        <v>#N/A</v>
      </c>
      <c r="GY16" s="169" t="e">
        <f t="shared" si="216"/>
        <v>#N/A</v>
      </c>
      <c r="GZ16" s="169" t="e">
        <f t="shared" si="217"/>
        <v>#N/A</v>
      </c>
      <c r="HA16" s="169" t="e">
        <f t="shared" si="218"/>
        <v>#N/A</v>
      </c>
      <c r="HB16" s="169" t="e">
        <f t="shared" si="219"/>
        <v>#N/A</v>
      </c>
      <c r="HC16" s="169" t="e">
        <f t="shared" si="220"/>
        <v>#N/A</v>
      </c>
      <c r="HD16" s="169" t="e">
        <f t="shared" si="221"/>
        <v>#N/A</v>
      </c>
      <c r="HE16" s="169" t="e">
        <f t="shared" si="222"/>
        <v>#N/A</v>
      </c>
      <c r="HF16" s="169" t="e">
        <f t="shared" si="223"/>
        <v>#N/A</v>
      </c>
      <c r="HG16" s="169" t="e">
        <f t="shared" si="224"/>
        <v>#N/A</v>
      </c>
      <c r="HH16" s="169" t="e">
        <f t="shared" si="225"/>
        <v>#N/A</v>
      </c>
      <c r="HI16" s="169" t="e">
        <f t="shared" si="226"/>
        <v>#N/A</v>
      </c>
      <c r="HJ16" s="169" t="e">
        <f t="shared" si="227"/>
        <v>#N/A</v>
      </c>
      <c r="HK16" s="169" t="e">
        <f t="shared" si="228"/>
        <v>#N/A</v>
      </c>
      <c r="HL16" s="169" t="e">
        <f t="shared" si="229"/>
        <v>#N/A</v>
      </c>
      <c r="HM16" s="169" t="e">
        <f t="shared" si="230"/>
        <v>#N/A</v>
      </c>
      <c r="HN16" s="169" t="e">
        <f t="shared" si="231"/>
        <v>#N/A</v>
      </c>
      <c r="HO16" s="169" t="e">
        <f t="shared" si="232"/>
        <v>#N/A</v>
      </c>
      <c r="HP16" s="169" t="e">
        <f t="shared" si="233"/>
        <v>#N/A</v>
      </c>
      <c r="HQ16" s="169" t="e">
        <f t="shared" si="234"/>
        <v>#N/A</v>
      </c>
      <c r="HR16" s="169" t="e">
        <f t="shared" si="235"/>
        <v>#N/A</v>
      </c>
      <c r="HS16" s="169" t="e">
        <f t="shared" si="236"/>
        <v>#N/A</v>
      </c>
      <c r="HT16" s="169" t="e">
        <f t="shared" si="237"/>
        <v>#N/A</v>
      </c>
      <c r="HU16" s="169" t="e">
        <f t="shared" si="238"/>
        <v>#N/A</v>
      </c>
      <c r="HV16" s="169" t="e">
        <f t="shared" si="239"/>
        <v>#N/A</v>
      </c>
      <c r="HW16" s="169" t="e">
        <f t="shared" si="240"/>
        <v>#N/A</v>
      </c>
      <c r="HX16" s="169" t="e">
        <f t="shared" si="241"/>
        <v>#N/A</v>
      </c>
      <c r="HY16" s="169" t="e">
        <f t="shared" si="242"/>
        <v>#N/A</v>
      </c>
      <c r="HZ16" s="169" t="e">
        <f t="shared" si="243"/>
        <v>#N/A</v>
      </c>
      <c r="IA16" s="169" t="e">
        <f t="shared" si="244"/>
        <v>#N/A</v>
      </c>
      <c r="IB16" s="169" t="e">
        <f t="shared" si="245"/>
        <v>#N/A</v>
      </c>
      <c r="IC16" s="169" t="e">
        <f t="shared" si="246"/>
        <v>#N/A</v>
      </c>
      <c r="ID16" s="169" t="e">
        <f t="shared" si="247"/>
        <v>#N/A</v>
      </c>
      <c r="IE16" s="169" t="e">
        <f t="shared" si="248"/>
        <v>#N/A</v>
      </c>
      <c r="IF16" s="169" t="e">
        <f t="shared" si="249"/>
        <v>#N/A</v>
      </c>
      <c r="IG16" s="169" t="e">
        <f t="shared" si="250"/>
        <v>#N/A</v>
      </c>
      <c r="IH16" s="169" t="e">
        <f t="shared" si="251"/>
        <v>#N/A</v>
      </c>
      <c r="II16" s="169" t="e">
        <f t="shared" si="252"/>
        <v>#N/A</v>
      </c>
      <c r="IJ16" s="169" t="e">
        <f t="shared" si="253"/>
        <v>#N/A</v>
      </c>
      <c r="IK16" s="169" t="e">
        <f t="shared" si="254"/>
        <v>#N/A</v>
      </c>
      <c r="IL16" s="169" t="e">
        <f t="shared" si="255"/>
        <v>#N/A</v>
      </c>
      <c r="IM16" s="169" t="e">
        <f t="shared" si="256"/>
        <v>#N/A</v>
      </c>
      <c r="IN16" s="169" t="e">
        <f t="shared" si="257"/>
        <v>#N/A</v>
      </c>
      <c r="IO16" s="169" t="e">
        <f t="shared" si="258"/>
        <v>#N/A</v>
      </c>
      <c r="IP16" s="169" t="e">
        <f t="shared" si="259"/>
        <v>#N/A</v>
      </c>
      <c r="IQ16" s="169" t="e">
        <f t="shared" si="260"/>
        <v>#N/A</v>
      </c>
      <c r="IR16" s="169" t="e">
        <f t="shared" si="261"/>
        <v>#N/A</v>
      </c>
      <c r="IS16" s="169" t="e">
        <f t="shared" si="262"/>
        <v>#N/A</v>
      </c>
      <c r="IT16" s="169" t="e">
        <f t="shared" si="263"/>
        <v>#N/A</v>
      </c>
      <c r="IU16" s="169" t="e">
        <f t="shared" si="264"/>
        <v>#N/A</v>
      </c>
      <c r="IV16" s="169" t="e">
        <f t="shared" si="265"/>
        <v>#N/A</v>
      </c>
      <c r="IW16" s="169" t="e">
        <f t="shared" si="266"/>
        <v>#N/A</v>
      </c>
      <c r="IX16" s="169" t="e">
        <f t="shared" si="267"/>
        <v>#N/A</v>
      </c>
      <c r="IY16" s="169" t="e">
        <f t="shared" si="268"/>
        <v>#N/A</v>
      </c>
      <c r="IZ16" s="169" t="e">
        <f t="shared" si="269"/>
        <v>#N/A</v>
      </c>
      <c r="JA16" s="169" t="e">
        <f t="shared" si="270"/>
        <v>#N/A</v>
      </c>
      <c r="JB16" s="169" t="e">
        <f t="shared" si="271"/>
        <v>#N/A</v>
      </c>
      <c r="JC16" s="169" t="e">
        <f t="shared" si="272"/>
        <v>#N/A</v>
      </c>
      <c r="JD16" s="169" t="e">
        <f t="shared" si="273"/>
        <v>#N/A</v>
      </c>
      <c r="JE16" s="169" t="e">
        <f t="shared" si="274"/>
        <v>#N/A</v>
      </c>
      <c r="JF16" s="169" t="e">
        <f t="shared" si="275"/>
        <v>#N/A</v>
      </c>
      <c r="JG16" s="169" t="e">
        <f t="shared" si="276"/>
        <v>#N/A</v>
      </c>
      <c r="JH16" s="169" t="e">
        <f t="shared" si="277"/>
        <v>#N/A</v>
      </c>
      <c r="JI16" s="169" t="e">
        <f t="shared" si="278"/>
        <v>#N/A</v>
      </c>
      <c r="JJ16" s="169" t="e">
        <f t="shared" si="279"/>
        <v>#N/A</v>
      </c>
      <c r="JK16" s="169" t="e">
        <f t="shared" si="280"/>
        <v>#N/A</v>
      </c>
      <c r="JL16" s="169" t="e">
        <f t="shared" si="281"/>
        <v>#N/A</v>
      </c>
      <c r="JM16" s="169" t="e">
        <f t="shared" si="282"/>
        <v>#N/A</v>
      </c>
      <c r="JN16" s="169" t="e">
        <f t="shared" si="283"/>
        <v>#N/A</v>
      </c>
      <c r="JO16" s="169" t="e">
        <f t="shared" si="284"/>
        <v>#N/A</v>
      </c>
      <c r="JP16" s="169" t="e">
        <f t="shared" si="285"/>
        <v>#N/A</v>
      </c>
      <c r="JQ16" s="169" t="e">
        <f t="shared" si="286"/>
        <v>#N/A</v>
      </c>
      <c r="JR16" s="169" t="e">
        <f t="shared" si="287"/>
        <v>#N/A</v>
      </c>
      <c r="JS16" s="169" t="e">
        <f t="shared" si="288"/>
        <v>#N/A</v>
      </c>
      <c r="JT16" s="169" t="e">
        <f t="shared" si="289"/>
        <v>#N/A</v>
      </c>
      <c r="JU16" s="169" t="e">
        <f t="shared" si="290"/>
        <v>#N/A</v>
      </c>
      <c r="JV16" s="169" t="e">
        <f t="shared" si="291"/>
        <v>#N/A</v>
      </c>
      <c r="JW16" s="169" t="e">
        <f t="shared" si="292"/>
        <v>#N/A</v>
      </c>
      <c r="JX16" s="169" t="e">
        <f t="shared" si="293"/>
        <v>#N/A</v>
      </c>
      <c r="JY16" s="169" t="e">
        <f t="shared" si="294"/>
        <v>#N/A</v>
      </c>
      <c r="JZ16" s="169" t="e">
        <f t="shared" si="295"/>
        <v>#N/A</v>
      </c>
      <c r="KA16" s="169" t="e">
        <f t="shared" si="296"/>
        <v>#N/A</v>
      </c>
      <c r="KB16" s="169" t="e">
        <f t="shared" si="297"/>
        <v>#N/A</v>
      </c>
      <c r="KC16" s="169" t="e">
        <f t="shared" si="298"/>
        <v>#N/A</v>
      </c>
      <c r="KD16" s="169" t="e">
        <f t="shared" si="299"/>
        <v>#N/A</v>
      </c>
      <c r="KE16" s="169" t="e">
        <f t="shared" si="300"/>
        <v>#N/A</v>
      </c>
      <c r="KF16" s="169" t="e">
        <f t="shared" si="301"/>
        <v>#N/A</v>
      </c>
      <c r="KG16" s="169" t="e">
        <f t="shared" si="302"/>
        <v>#N/A</v>
      </c>
      <c r="KH16" s="169" t="e">
        <f t="shared" si="303"/>
        <v>#N/A</v>
      </c>
      <c r="KI16" s="169" t="e">
        <f t="shared" si="304"/>
        <v>#N/A</v>
      </c>
      <c r="KJ16" s="169" t="e">
        <f t="shared" si="305"/>
        <v>#N/A</v>
      </c>
      <c r="KK16" s="169" t="e">
        <f t="shared" si="306"/>
        <v>#N/A</v>
      </c>
      <c r="KL16" s="169" t="e">
        <f t="shared" si="307"/>
        <v>#N/A</v>
      </c>
      <c r="KM16" s="169" t="e">
        <f t="shared" si="308"/>
        <v>#N/A</v>
      </c>
      <c r="KN16" s="169" t="e">
        <f t="shared" si="309"/>
        <v>#N/A</v>
      </c>
    </row>
    <row r="17" spans="1:300" x14ac:dyDescent="0.3">
      <c r="A17" t="str">
        <f t="shared" si="15"/>
        <v>China</v>
      </c>
      <c r="G17" s="169">
        <f t="shared" si="16"/>
        <v>0.39325901136561003</v>
      </c>
      <c r="H17" s="169">
        <f t="shared" si="17"/>
        <v>0.5366407991088229</v>
      </c>
      <c r="I17" s="169">
        <f t="shared" si="18"/>
        <v>0.45922779999799834</v>
      </c>
      <c r="J17" s="169">
        <f t="shared" si="19"/>
        <v>0.42081811898816457</v>
      </c>
      <c r="K17" s="169">
        <f t="shared" si="20"/>
        <v>0.36414118013239305</v>
      </c>
      <c r="L17" s="169">
        <f t="shared" si="21"/>
        <v>0.32817622975298155</v>
      </c>
      <c r="M17" s="169">
        <f t="shared" si="22"/>
        <v>0.2472798185914844</v>
      </c>
      <c r="N17" s="169">
        <f t="shared" si="23"/>
        <v>0.26497837587860862</v>
      </c>
      <c r="O17" s="169">
        <f t="shared" si="24"/>
        <v>0.23833962236907813</v>
      </c>
      <c r="P17" s="169">
        <f t="shared" si="25"/>
        <v>0.22860953584831156</v>
      </c>
      <c r="Q17" s="169">
        <f t="shared" si="26"/>
        <v>0.20799100600715392</v>
      </c>
      <c r="R17" s="169">
        <f t="shared" si="27"/>
        <v>0.15451051850430364</v>
      </c>
      <c r="S17" s="169">
        <f t="shared" si="28"/>
        <v>0.13302329665423152</v>
      </c>
      <c r="T17" s="169">
        <f t="shared" si="29"/>
        <v>0.10933971324738212</v>
      </c>
      <c r="U17" s="169">
        <f t="shared" si="30"/>
        <v>9.069184268976449E-2</v>
      </c>
      <c r="V17" s="169">
        <f t="shared" si="31"/>
        <v>7.7312812991598756E-2</v>
      </c>
      <c r="W17" s="169">
        <f t="shared" si="32"/>
        <v>7.9487597508770769E-2</v>
      </c>
      <c r="X17" s="169">
        <f t="shared" si="33"/>
        <v>0.1022383372190907</v>
      </c>
      <c r="Y17" s="169">
        <f t="shared" si="34"/>
        <v>0.10748735715554769</v>
      </c>
      <c r="Z17" s="169">
        <f t="shared" si="35"/>
        <v>0.10064899302057584</v>
      </c>
      <c r="AA17" s="169">
        <f t="shared" si="36"/>
        <v>9.6994971169636734E-2</v>
      </c>
      <c r="AB17" s="169">
        <f t="shared" si="37"/>
        <v>7.6947401922270453E-2</v>
      </c>
      <c r="AC17" s="169">
        <f t="shared" si="38"/>
        <v>4.3795794923422671E-2</v>
      </c>
      <c r="AD17" s="169">
        <f t="shared" si="39"/>
        <v>2.374366491419555E-2</v>
      </c>
      <c r="AE17" s="169">
        <f t="shared" si="40"/>
        <v>1.8764152701118864E-2</v>
      </c>
      <c r="AF17" s="169">
        <f t="shared" si="41"/>
        <v>1.3895172601305017E-2</v>
      </c>
      <c r="AG17" s="169">
        <f t="shared" si="42"/>
        <v>1.2303595342075146E-2</v>
      </c>
      <c r="AH17" s="169">
        <f t="shared" si="43"/>
        <v>7.4634554084012095E-3</v>
      </c>
      <c r="AI17" s="169">
        <f t="shared" si="44"/>
        <v>6.9309562004082892E-3</v>
      </c>
      <c r="AJ17" s="169">
        <f t="shared" si="45"/>
        <v>7.031756136554046E-3</v>
      </c>
      <c r="AK17" s="169">
        <f t="shared" si="46"/>
        <v>6.8312435594264365E-3</v>
      </c>
      <c r="AL17" s="169">
        <f t="shared" si="47"/>
        <v>4.1191184742519482E-3</v>
      </c>
      <c r="AM17" s="169">
        <f t="shared" si="48"/>
        <v>4.9009604430112486E-3</v>
      </c>
      <c r="AN17" s="169">
        <f t="shared" si="49"/>
        <v>5.4173519386477853E-3</v>
      </c>
      <c r="AO17" s="169">
        <f t="shared" si="50"/>
        <v>5.5405476824343936E-3</v>
      </c>
      <c r="AP17" s="169">
        <f t="shared" si="51"/>
        <v>4.9904954297135262E-3</v>
      </c>
      <c r="AQ17" s="169">
        <f t="shared" si="52"/>
        <v>4.1911835122154795E-3</v>
      </c>
      <c r="AR17" s="169">
        <f t="shared" si="53"/>
        <v>3.667506338684845E-3</v>
      </c>
      <c r="AS17" s="169">
        <f t="shared" si="54"/>
        <v>2.9588984594131063E-3</v>
      </c>
      <c r="AT17" s="169">
        <f t="shared" si="55"/>
        <v>1.8894585096966843E-3</v>
      </c>
      <c r="AU17" s="169">
        <f t="shared" si="56"/>
        <v>1.5773263015173011E-3</v>
      </c>
      <c r="AV17" s="169">
        <f t="shared" si="57"/>
        <v>1.3965250779297556E-3</v>
      </c>
      <c r="AW17" s="169">
        <f t="shared" si="58"/>
        <v>1.1765380871855413E-3</v>
      </c>
      <c r="AX17" s="169">
        <f t="shared" si="59"/>
        <v>8.6765875467254006E-4</v>
      </c>
      <c r="AY17" s="169">
        <f t="shared" si="60"/>
        <v>5.7190712597465776E-4</v>
      </c>
      <c r="AZ17" s="169">
        <f t="shared" si="61"/>
        <v>4.0081759846422038E-4</v>
      </c>
      <c r="BA17" s="169">
        <f t="shared" si="62"/>
        <v>3.017121473938289E-4</v>
      </c>
      <c r="BB17" s="169">
        <f t="shared" si="63"/>
        <v>2.8922172072332053E-4</v>
      </c>
      <c r="BC17" s="169">
        <f t="shared" si="64"/>
        <v>2.8665549466855289E-4</v>
      </c>
      <c r="BD17" s="169">
        <f t="shared" si="65"/>
        <v>2.7666006423143763E-4</v>
      </c>
      <c r="BE17" s="169">
        <f t="shared" si="66"/>
        <v>3.1117878550879219E-4</v>
      </c>
      <c r="BF17" s="169">
        <f t="shared" si="67"/>
        <v>3.8761711136059418E-4</v>
      </c>
      <c r="BG17" s="169">
        <f t="shared" si="68"/>
        <v>4.417104547969064E-4</v>
      </c>
      <c r="BH17" s="169">
        <f t="shared" si="69"/>
        <v>6.0911147034081736E-4</v>
      </c>
      <c r="BI17" s="169">
        <f t="shared" si="70"/>
        <v>6.7043187219040234E-4</v>
      </c>
      <c r="BJ17" s="169">
        <f t="shared" si="71"/>
        <v>9.2847240617310867E-4</v>
      </c>
      <c r="BK17" s="169">
        <f t="shared" si="72"/>
        <v>9.7464632707233712E-4</v>
      </c>
      <c r="BL17" s="169">
        <f t="shared" si="73"/>
        <v>1.0697184188031006E-3</v>
      </c>
      <c r="BM17" s="169">
        <f t="shared" si="74"/>
        <v>1.009651456058025E-3</v>
      </c>
      <c r="BN17" s="169">
        <f t="shared" si="75"/>
        <v>1.1706156796793543E-3</v>
      </c>
      <c r="BO17" s="169">
        <f t="shared" si="76"/>
        <v>1.1320811458372937E-3</v>
      </c>
      <c r="BP17" s="169">
        <f t="shared" si="77"/>
        <v>1.2264658948095697E-3</v>
      </c>
      <c r="BQ17" s="169">
        <f t="shared" si="78"/>
        <v>1.2982389210189904E-3</v>
      </c>
      <c r="BR17" s="169">
        <f t="shared" si="79"/>
        <v>1.3117474193824474E-3</v>
      </c>
      <c r="BS17" s="169">
        <f t="shared" si="80"/>
        <v>1.2124825822807939E-3</v>
      </c>
      <c r="BT17" s="169">
        <f t="shared" si="81"/>
        <v>1.1305713646769799E-3</v>
      </c>
      <c r="BU17" s="169">
        <f t="shared" si="82"/>
        <v>1.0538867435447852E-3</v>
      </c>
      <c r="BV17" s="169">
        <f t="shared" si="83"/>
        <v>9.45581045871835E-4</v>
      </c>
      <c r="BW17" s="169" t="e">
        <f t="shared" si="84"/>
        <v>#N/A</v>
      </c>
      <c r="BX17" s="169" t="e">
        <f t="shared" si="85"/>
        <v>#N/A</v>
      </c>
      <c r="BY17" s="169" t="e">
        <f t="shared" si="86"/>
        <v>#N/A</v>
      </c>
      <c r="BZ17" s="169" t="e">
        <f t="shared" si="87"/>
        <v>#N/A</v>
      </c>
      <c r="CA17" s="169" t="e">
        <f t="shared" si="88"/>
        <v>#N/A</v>
      </c>
      <c r="CB17" s="169" t="e">
        <f t="shared" si="89"/>
        <v>#N/A</v>
      </c>
      <c r="CC17" s="169" t="e">
        <f t="shared" si="90"/>
        <v>#N/A</v>
      </c>
      <c r="CD17" s="169" t="e">
        <f t="shared" si="91"/>
        <v>#N/A</v>
      </c>
      <c r="CE17" s="169" t="e">
        <f t="shared" si="92"/>
        <v>#N/A</v>
      </c>
      <c r="CF17" s="169" t="e">
        <f t="shared" si="93"/>
        <v>#N/A</v>
      </c>
      <c r="CG17" s="169" t="e">
        <f t="shared" si="94"/>
        <v>#N/A</v>
      </c>
      <c r="CH17" s="169" t="e">
        <f t="shared" si="95"/>
        <v>#N/A</v>
      </c>
      <c r="CI17" s="169" t="e">
        <f t="shared" si="96"/>
        <v>#N/A</v>
      </c>
      <c r="CJ17" s="169" t="e">
        <f t="shared" si="97"/>
        <v>#N/A</v>
      </c>
      <c r="CK17" s="169" t="e">
        <f t="shared" si="98"/>
        <v>#N/A</v>
      </c>
      <c r="CL17" s="169" t="e">
        <f t="shared" si="99"/>
        <v>#N/A</v>
      </c>
      <c r="CM17" s="169" t="e">
        <f t="shared" si="100"/>
        <v>#N/A</v>
      </c>
      <c r="CN17" s="169" t="e">
        <f t="shared" si="101"/>
        <v>#N/A</v>
      </c>
      <c r="CO17" s="169" t="e">
        <f t="shared" si="102"/>
        <v>#N/A</v>
      </c>
      <c r="CP17" s="169" t="e">
        <f t="shared" si="103"/>
        <v>#N/A</v>
      </c>
      <c r="CQ17" s="169" t="e">
        <f t="shared" si="104"/>
        <v>#N/A</v>
      </c>
      <c r="CR17" s="169" t="e">
        <f t="shared" si="105"/>
        <v>#N/A</v>
      </c>
      <c r="CS17" s="169" t="e">
        <f t="shared" si="106"/>
        <v>#N/A</v>
      </c>
      <c r="CT17" s="169" t="e">
        <f t="shared" si="107"/>
        <v>#N/A</v>
      </c>
      <c r="CU17" s="169" t="e">
        <f t="shared" si="108"/>
        <v>#N/A</v>
      </c>
      <c r="CV17" s="169" t="e">
        <f t="shared" si="109"/>
        <v>#N/A</v>
      </c>
      <c r="CW17" s="169" t="e">
        <f t="shared" si="110"/>
        <v>#N/A</v>
      </c>
      <c r="CX17" s="169" t="e">
        <f t="shared" si="111"/>
        <v>#N/A</v>
      </c>
      <c r="CY17" s="169" t="e">
        <f t="shared" si="112"/>
        <v>#N/A</v>
      </c>
      <c r="CZ17" s="169" t="e">
        <f t="shared" si="113"/>
        <v>#N/A</v>
      </c>
      <c r="DA17" s="169" t="e">
        <f t="shared" si="114"/>
        <v>#N/A</v>
      </c>
      <c r="DB17" s="169" t="e">
        <f t="shared" si="115"/>
        <v>#N/A</v>
      </c>
      <c r="DC17" s="169" t="e">
        <f t="shared" si="116"/>
        <v>#N/A</v>
      </c>
      <c r="DD17" s="169" t="e">
        <f t="shared" si="117"/>
        <v>#N/A</v>
      </c>
      <c r="DE17" s="169" t="e">
        <f t="shared" si="118"/>
        <v>#N/A</v>
      </c>
      <c r="DF17" s="169" t="e">
        <f t="shared" si="119"/>
        <v>#N/A</v>
      </c>
      <c r="DG17" s="169" t="e">
        <f t="shared" si="120"/>
        <v>#N/A</v>
      </c>
      <c r="DH17" s="169" t="e">
        <f t="shared" si="121"/>
        <v>#N/A</v>
      </c>
      <c r="DI17" s="169" t="e">
        <f t="shared" si="122"/>
        <v>#N/A</v>
      </c>
      <c r="DJ17" s="169" t="e">
        <f t="shared" si="123"/>
        <v>#N/A</v>
      </c>
      <c r="DK17" s="169" t="e">
        <f t="shared" si="124"/>
        <v>#N/A</v>
      </c>
      <c r="DL17" s="169" t="e">
        <f t="shared" si="125"/>
        <v>#N/A</v>
      </c>
      <c r="DM17" s="169" t="e">
        <f t="shared" si="126"/>
        <v>#N/A</v>
      </c>
      <c r="DN17" s="169" t="e">
        <f t="shared" si="127"/>
        <v>#N/A</v>
      </c>
      <c r="DO17" s="169" t="e">
        <f t="shared" si="128"/>
        <v>#N/A</v>
      </c>
      <c r="DP17" s="169" t="e">
        <f t="shared" si="129"/>
        <v>#N/A</v>
      </c>
      <c r="DQ17" s="169" t="e">
        <f t="shared" si="130"/>
        <v>#N/A</v>
      </c>
      <c r="DR17" s="169" t="e">
        <f t="shared" si="131"/>
        <v>#N/A</v>
      </c>
      <c r="DS17" s="169" t="e">
        <f t="shared" si="132"/>
        <v>#N/A</v>
      </c>
      <c r="DT17" s="169" t="e">
        <f t="shared" si="133"/>
        <v>#N/A</v>
      </c>
      <c r="DU17" s="169" t="e">
        <f t="shared" si="134"/>
        <v>#N/A</v>
      </c>
      <c r="DV17" s="169" t="e">
        <f t="shared" si="135"/>
        <v>#N/A</v>
      </c>
      <c r="DW17" s="169" t="e">
        <f t="shared" si="136"/>
        <v>#N/A</v>
      </c>
      <c r="DX17" s="169" t="e">
        <f t="shared" si="137"/>
        <v>#N/A</v>
      </c>
      <c r="DY17" s="169" t="e">
        <f t="shared" si="138"/>
        <v>#N/A</v>
      </c>
      <c r="DZ17" s="169" t="e">
        <f t="shared" si="139"/>
        <v>#N/A</v>
      </c>
      <c r="EA17" s="169" t="e">
        <f t="shared" si="140"/>
        <v>#N/A</v>
      </c>
      <c r="EB17" s="169" t="e">
        <f t="shared" si="141"/>
        <v>#N/A</v>
      </c>
      <c r="EC17" s="169" t="e">
        <f t="shared" si="142"/>
        <v>#N/A</v>
      </c>
      <c r="ED17" s="169" t="e">
        <f t="shared" si="143"/>
        <v>#N/A</v>
      </c>
      <c r="EE17" s="169" t="e">
        <f t="shared" si="144"/>
        <v>#N/A</v>
      </c>
      <c r="EF17" s="169" t="e">
        <f t="shared" si="145"/>
        <v>#N/A</v>
      </c>
      <c r="EG17" s="169" t="e">
        <f t="shared" si="146"/>
        <v>#N/A</v>
      </c>
      <c r="EH17" s="169" t="e">
        <f t="shared" si="147"/>
        <v>#N/A</v>
      </c>
      <c r="EI17" s="169" t="e">
        <f t="shared" si="148"/>
        <v>#N/A</v>
      </c>
      <c r="EJ17" s="169" t="e">
        <f t="shared" si="149"/>
        <v>#N/A</v>
      </c>
      <c r="EK17" s="169" t="e">
        <f t="shared" si="150"/>
        <v>#N/A</v>
      </c>
      <c r="EL17" s="169" t="e">
        <f t="shared" si="151"/>
        <v>#N/A</v>
      </c>
      <c r="EM17" s="169" t="e">
        <f t="shared" si="152"/>
        <v>#N/A</v>
      </c>
      <c r="EN17" s="169" t="e">
        <f t="shared" si="153"/>
        <v>#N/A</v>
      </c>
      <c r="EO17" s="169" t="e">
        <f t="shared" si="154"/>
        <v>#N/A</v>
      </c>
      <c r="EP17" s="169" t="e">
        <f t="shared" si="155"/>
        <v>#N/A</v>
      </c>
      <c r="EQ17" s="169" t="e">
        <f t="shared" si="156"/>
        <v>#N/A</v>
      </c>
      <c r="ER17" s="169" t="e">
        <f t="shared" si="157"/>
        <v>#N/A</v>
      </c>
      <c r="ES17" s="169" t="e">
        <f t="shared" si="158"/>
        <v>#N/A</v>
      </c>
      <c r="ET17" s="169" t="e">
        <f t="shared" si="159"/>
        <v>#N/A</v>
      </c>
      <c r="EU17" s="169" t="e">
        <f t="shared" si="160"/>
        <v>#N/A</v>
      </c>
      <c r="EV17" s="169" t="e">
        <f t="shared" si="161"/>
        <v>#N/A</v>
      </c>
      <c r="EW17" s="169" t="e">
        <f t="shared" si="162"/>
        <v>#N/A</v>
      </c>
      <c r="EX17" s="169" t="e">
        <f t="shared" si="163"/>
        <v>#N/A</v>
      </c>
      <c r="EY17" s="169" t="e">
        <f t="shared" si="164"/>
        <v>#N/A</v>
      </c>
      <c r="EZ17" s="169" t="e">
        <f t="shared" si="165"/>
        <v>#N/A</v>
      </c>
      <c r="FA17" s="169" t="e">
        <f t="shared" si="166"/>
        <v>#N/A</v>
      </c>
      <c r="FB17" s="169" t="e">
        <f t="shared" si="167"/>
        <v>#N/A</v>
      </c>
      <c r="FC17" s="169" t="e">
        <f t="shared" si="168"/>
        <v>#N/A</v>
      </c>
      <c r="FD17" s="169" t="e">
        <f t="shared" si="169"/>
        <v>#N/A</v>
      </c>
      <c r="FE17" s="169" t="e">
        <f t="shared" si="170"/>
        <v>#N/A</v>
      </c>
      <c r="FF17" s="169" t="e">
        <f t="shared" si="171"/>
        <v>#N/A</v>
      </c>
      <c r="FG17" s="169" t="e">
        <f t="shared" si="172"/>
        <v>#N/A</v>
      </c>
      <c r="FH17" s="169" t="e">
        <f t="shared" si="173"/>
        <v>#N/A</v>
      </c>
      <c r="FI17" s="169" t="e">
        <f t="shared" si="174"/>
        <v>#N/A</v>
      </c>
      <c r="FJ17" s="169" t="e">
        <f t="shared" si="175"/>
        <v>#N/A</v>
      </c>
      <c r="FK17" s="169" t="e">
        <f t="shared" si="176"/>
        <v>#N/A</v>
      </c>
      <c r="FL17" s="169" t="e">
        <f t="shared" si="177"/>
        <v>#N/A</v>
      </c>
      <c r="FM17" s="169" t="e">
        <f t="shared" si="178"/>
        <v>#N/A</v>
      </c>
      <c r="FN17" s="169" t="e">
        <f t="shared" si="179"/>
        <v>#N/A</v>
      </c>
      <c r="FO17" s="169" t="e">
        <f t="shared" si="180"/>
        <v>#N/A</v>
      </c>
      <c r="FP17" s="169" t="e">
        <f t="shared" si="181"/>
        <v>#N/A</v>
      </c>
      <c r="FQ17" s="169" t="e">
        <f t="shared" si="182"/>
        <v>#N/A</v>
      </c>
      <c r="FR17" s="169" t="e">
        <f t="shared" si="183"/>
        <v>#N/A</v>
      </c>
      <c r="FS17" s="169" t="e">
        <f t="shared" si="184"/>
        <v>#N/A</v>
      </c>
      <c r="FT17" s="169" t="e">
        <f t="shared" si="185"/>
        <v>#N/A</v>
      </c>
      <c r="FU17" s="169" t="e">
        <f t="shared" si="186"/>
        <v>#N/A</v>
      </c>
      <c r="FV17" s="169" t="e">
        <f t="shared" si="187"/>
        <v>#N/A</v>
      </c>
      <c r="FW17" s="169" t="e">
        <f t="shared" si="188"/>
        <v>#N/A</v>
      </c>
      <c r="FX17" s="169" t="e">
        <f t="shared" si="189"/>
        <v>#N/A</v>
      </c>
      <c r="FY17" s="169" t="e">
        <f t="shared" si="190"/>
        <v>#N/A</v>
      </c>
      <c r="FZ17" s="169" t="e">
        <f t="shared" si="191"/>
        <v>#N/A</v>
      </c>
      <c r="GA17" s="169" t="e">
        <f t="shared" si="192"/>
        <v>#N/A</v>
      </c>
      <c r="GB17" s="169" t="e">
        <f t="shared" si="193"/>
        <v>#N/A</v>
      </c>
      <c r="GC17" s="169" t="e">
        <f t="shared" si="194"/>
        <v>#N/A</v>
      </c>
      <c r="GD17" s="169" t="e">
        <f t="shared" si="195"/>
        <v>#N/A</v>
      </c>
      <c r="GE17" s="169" t="e">
        <f t="shared" si="196"/>
        <v>#N/A</v>
      </c>
      <c r="GF17" s="169" t="e">
        <f t="shared" si="197"/>
        <v>#N/A</v>
      </c>
      <c r="GG17" s="169" t="e">
        <f t="shared" si="198"/>
        <v>#N/A</v>
      </c>
      <c r="GH17" s="169" t="e">
        <f t="shared" si="199"/>
        <v>#N/A</v>
      </c>
      <c r="GI17" s="169" t="e">
        <f t="shared" si="200"/>
        <v>#N/A</v>
      </c>
      <c r="GJ17" s="169" t="e">
        <f t="shared" si="201"/>
        <v>#N/A</v>
      </c>
      <c r="GK17" s="169" t="e">
        <f t="shared" si="202"/>
        <v>#N/A</v>
      </c>
      <c r="GL17" s="169" t="e">
        <f t="shared" si="203"/>
        <v>#N/A</v>
      </c>
      <c r="GM17" s="169" t="e">
        <f t="shared" si="204"/>
        <v>#N/A</v>
      </c>
      <c r="GN17" s="169" t="e">
        <f t="shared" si="205"/>
        <v>#N/A</v>
      </c>
      <c r="GO17" s="169" t="e">
        <f t="shared" si="206"/>
        <v>#N/A</v>
      </c>
      <c r="GP17" s="169" t="e">
        <f t="shared" si="207"/>
        <v>#N/A</v>
      </c>
      <c r="GQ17" s="169" t="e">
        <f t="shared" si="208"/>
        <v>#N/A</v>
      </c>
      <c r="GR17" s="169" t="e">
        <f t="shared" si="209"/>
        <v>#N/A</v>
      </c>
      <c r="GS17" s="169" t="e">
        <f t="shared" si="210"/>
        <v>#N/A</v>
      </c>
      <c r="GT17" s="169" t="e">
        <f t="shared" si="211"/>
        <v>#N/A</v>
      </c>
      <c r="GU17" s="169" t="e">
        <f t="shared" si="212"/>
        <v>#N/A</v>
      </c>
      <c r="GV17" s="169" t="e">
        <f t="shared" si="213"/>
        <v>#N/A</v>
      </c>
      <c r="GW17" s="169" t="e">
        <f t="shared" si="214"/>
        <v>#N/A</v>
      </c>
      <c r="GX17" s="169" t="e">
        <f t="shared" si="215"/>
        <v>#N/A</v>
      </c>
      <c r="GY17" s="169" t="e">
        <f t="shared" si="216"/>
        <v>#N/A</v>
      </c>
      <c r="GZ17" s="169" t="e">
        <f t="shared" si="217"/>
        <v>#N/A</v>
      </c>
      <c r="HA17" s="169" t="e">
        <f t="shared" si="218"/>
        <v>#N/A</v>
      </c>
      <c r="HB17" s="169" t="e">
        <f t="shared" si="219"/>
        <v>#N/A</v>
      </c>
      <c r="HC17" s="169" t="e">
        <f t="shared" si="220"/>
        <v>#N/A</v>
      </c>
      <c r="HD17" s="169" t="e">
        <f t="shared" si="221"/>
        <v>#N/A</v>
      </c>
      <c r="HE17" s="169" t="e">
        <f t="shared" si="222"/>
        <v>#N/A</v>
      </c>
      <c r="HF17" s="169" t="e">
        <f t="shared" si="223"/>
        <v>#N/A</v>
      </c>
      <c r="HG17" s="169" t="e">
        <f t="shared" si="224"/>
        <v>#N/A</v>
      </c>
      <c r="HH17" s="169" t="e">
        <f t="shared" si="225"/>
        <v>#N/A</v>
      </c>
      <c r="HI17" s="169" t="e">
        <f t="shared" si="226"/>
        <v>#N/A</v>
      </c>
      <c r="HJ17" s="169" t="e">
        <f t="shared" si="227"/>
        <v>#N/A</v>
      </c>
      <c r="HK17" s="169" t="e">
        <f t="shared" si="228"/>
        <v>#N/A</v>
      </c>
      <c r="HL17" s="169" t="e">
        <f t="shared" si="229"/>
        <v>#N/A</v>
      </c>
      <c r="HM17" s="169" t="e">
        <f t="shared" si="230"/>
        <v>#N/A</v>
      </c>
      <c r="HN17" s="169" t="e">
        <f t="shared" si="231"/>
        <v>#N/A</v>
      </c>
      <c r="HO17" s="169" t="e">
        <f t="shared" si="232"/>
        <v>#N/A</v>
      </c>
      <c r="HP17" s="169" t="e">
        <f t="shared" si="233"/>
        <v>#N/A</v>
      </c>
      <c r="HQ17" s="169" t="e">
        <f t="shared" si="234"/>
        <v>#N/A</v>
      </c>
      <c r="HR17" s="169" t="e">
        <f t="shared" si="235"/>
        <v>#N/A</v>
      </c>
      <c r="HS17" s="169" t="e">
        <f t="shared" si="236"/>
        <v>#N/A</v>
      </c>
      <c r="HT17" s="169" t="e">
        <f t="shared" si="237"/>
        <v>#N/A</v>
      </c>
      <c r="HU17" s="169" t="e">
        <f t="shared" si="238"/>
        <v>#N/A</v>
      </c>
      <c r="HV17" s="169" t="e">
        <f t="shared" si="239"/>
        <v>#N/A</v>
      </c>
      <c r="HW17" s="169" t="e">
        <f t="shared" si="240"/>
        <v>#N/A</v>
      </c>
      <c r="HX17" s="169" t="e">
        <f t="shared" si="241"/>
        <v>#N/A</v>
      </c>
      <c r="HY17" s="169" t="e">
        <f t="shared" si="242"/>
        <v>#N/A</v>
      </c>
      <c r="HZ17" s="169" t="e">
        <f t="shared" si="243"/>
        <v>#N/A</v>
      </c>
      <c r="IA17" s="169" t="e">
        <f t="shared" si="244"/>
        <v>#N/A</v>
      </c>
      <c r="IB17" s="169" t="e">
        <f t="shared" si="245"/>
        <v>#N/A</v>
      </c>
      <c r="IC17" s="169" t="e">
        <f t="shared" si="246"/>
        <v>#N/A</v>
      </c>
      <c r="ID17" s="169" t="e">
        <f t="shared" si="247"/>
        <v>#N/A</v>
      </c>
      <c r="IE17" s="169" t="e">
        <f t="shared" si="248"/>
        <v>#N/A</v>
      </c>
      <c r="IF17" s="169" t="e">
        <f t="shared" si="249"/>
        <v>#N/A</v>
      </c>
      <c r="IG17" s="169" t="e">
        <f t="shared" si="250"/>
        <v>#N/A</v>
      </c>
      <c r="IH17" s="169" t="e">
        <f t="shared" si="251"/>
        <v>#N/A</v>
      </c>
      <c r="II17" s="169" t="e">
        <f t="shared" si="252"/>
        <v>#N/A</v>
      </c>
      <c r="IJ17" s="169" t="e">
        <f t="shared" si="253"/>
        <v>#N/A</v>
      </c>
      <c r="IK17" s="169" t="e">
        <f t="shared" si="254"/>
        <v>#N/A</v>
      </c>
      <c r="IL17" s="169" t="e">
        <f t="shared" si="255"/>
        <v>#N/A</v>
      </c>
      <c r="IM17" s="169" t="e">
        <f t="shared" si="256"/>
        <v>#N/A</v>
      </c>
      <c r="IN17" s="169" t="e">
        <f t="shared" si="257"/>
        <v>#N/A</v>
      </c>
      <c r="IO17" s="169" t="e">
        <f t="shared" si="258"/>
        <v>#N/A</v>
      </c>
      <c r="IP17" s="169" t="e">
        <f t="shared" si="259"/>
        <v>#N/A</v>
      </c>
      <c r="IQ17" s="169" t="e">
        <f t="shared" si="260"/>
        <v>#N/A</v>
      </c>
      <c r="IR17" s="169" t="e">
        <f t="shared" si="261"/>
        <v>#N/A</v>
      </c>
      <c r="IS17" s="169" t="e">
        <f t="shared" si="262"/>
        <v>#N/A</v>
      </c>
      <c r="IT17" s="169" t="e">
        <f t="shared" si="263"/>
        <v>#N/A</v>
      </c>
      <c r="IU17" s="169" t="e">
        <f t="shared" si="264"/>
        <v>#N/A</v>
      </c>
      <c r="IV17" s="169" t="e">
        <f t="shared" si="265"/>
        <v>#N/A</v>
      </c>
      <c r="IW17" s="169" t="e">
        <f t="shared" si="266"/>
        <v>#N/A</v>
      </c>
      <c r="IX17" s="169" t="e">
        <f t="shared" si="267"/>
        <v>#N/A</v>
      </c>
      <c r="IY17" s="169" t="e">
        <f t="shared" si="268"/>
        <v>#N/A</v>
      </c>
      <c r="IZ17" s="169" t="e">
        <f t="shared" si="269"/>
        <v>#N/A</v>
      </c>
      <c r="JA17" s="169" t="e">
        <f t="shared" si="270"/>
        <v>#N/A</v>
      </c>
      <c r="JB17" s="169" t="e">
        <f t="shared" si="271"/>
        <v>#N/A</v>
      </c>
      <c r="JC17" s="169" t="e">
        <f t="shared" si="272"/>
        <v>#N/A</v>
      </c>
      <c r="JD17" s="169" t="e">
        <f t="shared" si="273"/>
        <v>#N/A</v>
      </c>
      <c r="JE17" s="169" t="e">
        <f t="shared" si="274"/>
        <v>#N/A</v>
      </c>
      <c r="JF17" s="169" t="e">
        <f t="shared" si="275"/>
        <v>#N/A</v>
      </c>
      <c r="JG17" s="169" t="e">
        <f t="shared" si="276"/>
        <v>#N/A</v>
      </c>
      <c r="JH17" s="169" t="e">
        <f t="shared" si="277"/>
        <v>#N/A</v>
      </c>
      <c r="JI17" s="169" t="e">
        <f t="shared" si="278"/>
        <v>#N/A</v>
      </c>
      <c r="JJ17" s="169" t="e">
        <f t="shared" si="279"/>
        <v>#N/A</v>
      </c>
      <c r="JK17" s="169" t="e">
        <f t="shared" si="280"/>
        <v>#N/A</v>
      </c>
      <c r="JL17" s="169" t="e">
        <f t="shared" si="281"/>
        <v>#N/A</v>
      </c>
      <c r="JM17" s="169" t="e">
        <f t="shared" si="282"/>
        <v>#N/A</v>
      </c>
      <c r="JN17" s="169" t="e">
        <f t="shared" si="283"/>
        <v>#N/A</v>
      </c>
      <c r="JO17" s="169" t="e">
        <f t="shared" si="284"/>
        <v>#N/A</v>
      </c>
      <c r="JP17" s="169" t="e">
        <f t="shared" si="285"/>
        <v>#N/A</v>
      </c>
      <c r="JQ17" s="169" t="e">
        <f t="shared" si="286"/>
        <v>#N/A</v>
      </c>
      <c r="JR17" s="169" t="e">
        <f t="shared" si="287"/>
        <v>#N/A</v>
      </c>
      <c r="JS17" s="169" t="e">
        <f t="shared" si="288"/>
        <v>#N/A</v>
      </c>
      <c r="JT17" s="169" t="e">
        <f t="shared" si="289"/>
        <v>#N/A</v>
      </c>
      <c r="JU17" s="169" t="e">
        <f t="shared" si="290"/>
        <v>#N/A</v>
      </c>
      <c r="JV17" s="169" t="e">
        <f t="shared" si="291"/>
        <v>#N/A</v>
      </c>
      <c r="JW17" s="169" t="e">
        <f t="shared" si="292"/>
        <v>#N/A</v>
      </c>
      <c r="JX17" s="169" t="e">
        <f t="shared" si="293"/>
        <v>#N/A</v>
      </c>
      <c r="JY17" s="169" t="e">
        <f t="shared" si="294"/>
        <v>#N/A</v>
      </c>
      <c r="JZ17" s="169" t="e">
        <f t="shared" si="295"/>
        <v>#N/A</v>
      </c>
      <c r="KA17" s="169" t="e">
        <f t="shared" si="296"/>
        <v>#N/A</v>
      </c>
      <c r="KB17" s="169" t="e">
        <f t="shared" si="297"/>
        <v>#N/A</v>
      </c>
      <c r="KC17" s="169" t="e">
        <f t="shared" si="298"/>
        <v>#N/A</v>
      </c>
      <c r="KD17" s="169" t="e">
        <f t="shared" si="299"/>
        <v>#N/A</v>
      </c>
      <c r="KE17" s="169" t="e">
        <f t="shared" si="300"/>
        <v>#N/A</v>
      </c>
      <c r="KF17" s="169" t="e">
        <f t="shared" si="301"/>
        <v>#N/A</v>
      </c>
      <c r="KG17" s="169" t="e">
        <f t="shared" si="302"/>
        <v>#N/A</v>
      </c>
      <c r="KH17" s="169" t="e">
        <f t="shared" si="303"/>
        <v>#N/A</v>
      </c>
      <c r="KI17" s="169" t="e">
        <f t="shared" si="304"/>
        <v>#N/A</v>
      </c>
      <c r="KJ17" s="169" t="e">
        <f t="shared" si="305"/>
        <v>#N/A</v>
      </c>
      <c r="KK17" s="169" t="e">
        <f t="shared" si="306"/>
        <v>#N/A</v>
      </c>
      <c r="KL17" s="169" t="e">
        <f t="shared" si="307"/>
        <v>#N/A</v>
      </c>
      <c r="KM17" s="169" t="e">
        <f t="shared" si="308"/>
        <v>#N/A</v>
      </c>
      <c r="KN17" s="169" t="e">
        <f t="shared" si="309"/>
        <v>#N/A</v>
      </c>
    </row>
    <row r="18" spans="1:300" x14ac:dyDescent="0.3">
      <c r="A18" t="str">
        <f t="shared" si="15"/>
        <v>France</v>
      </c>
      <c r="G18" s="169">
        <f t="shared" si="16"/>
        <v>0.3060407249698005</v>
      </c>
      <c r="H18" s="169">
        <f t="shared" si="17"/>
        <v>0.38226750141636412</v>
      </c>
      <c r="I18" s="169">
        <f t="shared" si="18"/>
        <v>0.38088352438456585</v>
      </c>
      <c r="J18" s="169">
        <f t="shared" si="19"/>
        <v>0.40977444158646281</v>
      </c>
      <c r="K18" s="169">
        <f t="shared" si="20"/>
        <v>0.33451126323636982</v>
      </c>
      <c r="L18" s="169">
        <f t="shared" si="21"/>
        <v>0.36397926539124459</v>
      </c>
      <c r="M18" s="169">
        <f t="shared" si="22"/>
        <v>0.28439924933205019</v>
      </c>
      <c r="N18" s="169">
        <f t="shared" si="23"/>
        <v>0.24564432827214944</v>
      </c>
      <c r="O18" s="169">
        <f t="shared" si="24"/>
        <v>0.26507856480932257</v>
      </c>
      <c r="P18" s="169">
        <f t="shared" si="25"/>
        <v>0.29826849847561365</v>
      </c>
      <c r="Q18" s="169">
        <f t="shared" si="26"/>
        <v>0.24803701045892623</v>
      </c>
      <c r="R18" s="169">
        <f t="shared" si="27"/>
        <v>0.23854982212097653</v>
      </c>
      <c r="S18" s="169">
        <f t="shared" si="28"/>
        <v>0.21817423506352185</v>
      </c>
      <c r="T18" s="169">
        <f t="shared" si="29"/>
        <v>0.19906821779822148</v>
      </c>
      <c r="U18" s="169">
        <f t="shared" si="30"/>
        <v>0.19529764817467998</v>
      </c>
      <c r="V18" s="169">
        <f t="shared" si="31"/>
        <v>0.18621815693485777</v>
      </c>
      <c r="W18" s="169">
        <f t="shared" si="32"/>
        <v>0.16696380233146435</v>
      </c>
      <c r="X18" s="169">
        <f t="shared" si="33"/>
        <v>0.16055589735327969</v>
      </c>
      <c r="Y18" s="169">
        <f t="shared" si="34"/>
        <v>0.17138994045694989</v>
      </c>
      <c r="Z18" s="169">
        <f t="shared" si="35"/>
        <v>0.15575258666178837</v>
      </c>
      <c r="AA18" s="169">
        <f t="shared" si="36"/>
        <v>0.14945367598234038</v>
      </c>
      <c r="AB18" s="169">
        <f t="shared" si="37"/>
        <v>0.15361995339021162</v>
      </c>
      <c r="AC18" s="169">
        <f t="shared" si="38"/>
        <v>0.15510441945101294</v>
      </c>
      <c r="AD18" s="169">
        <f t="shared" si="39"/>
        <v>0.13620801294909257</v>
      </c>
      <c r="AE18" s="169">
        <f t="shared" si="40"/>
        <v>0.12468202340703338</v>
      </c>
      <c r="AF18" s="169">
        <f t="shared" si="41"/>
        <v>0.12026824336611774</v>
      </c>
      <c r="AG18" s="169">
        <f t="shared" si="42"/>
        <v>0.12319911670972128</v>
      </c>
      <c r="AH18" s="169">
        <f t="shared" si="43"/>
        <v>0.11571789635538865</v>
      </c>
      <c r="AI18" s="169">
        <f t="shared" si="44"/>
        <v>9.4790481884560851E-2</v>
      </c>
      <c r="AJ18" s="169">
        <f t="shared" si="45"/>
        <v>9.8793876137475367E-2</v>
      </c>
      <c r="AK18" s="169" t="e">
        <f t="shared" si="46"/>
        <v>#N/A</v>
      </c>
      <c r="AL18" s="169" t="e">
        <f t="shared" si="47"/>
        <v>#N/A</v>
      </c>
      <c r="AM18" s="169" t="e">
        <f t="shared" si="48"/>
        <v>#N/A</v>
      </c>
      <c r="AN18" s="169" t="e">
        <f t="shared" si="49"/>
        <v>#N/A</v>
      </c>
      <c r="AO18" s="169" t="e">
        <f t="shared" si="50"/>
        <v>#N/A</v>
      </c>
      <c r="AP18" s="169" t="e">
        <f t="shared" si="51"/>
        <v>#N/A</v>
      </c>
      <c r="AQ18" s="169" t="e">
        <f t="shared" si="52"/>
        <v>#N/A</v>
      </c>
      <c r="AR18" s="169" t="e">
        <f t="shared" si="53"/>
        <v>#N/A</v>
      </c>
      <c r="AS18" s="169" t="e">
        <f t="shared" si="54"/>
        <v>#N/A</v>
      </c>
      <c r="AT18" s="169" t="e">
        <f t="shared" si="55"/>
        <v>#N/A</v>
      </c>
      <c r="AU18" s="169" t="e">
        <f t="shared" si="56"/>
        <v>#N/A</v>
      </c>
      <c r="AV18" s="169" t="e">
        <f t="shared" si="57"/>
        <v>#N/A</v>
      </c>
      <c r="AW18" s="169" t="e">
        <f t="shared" si="58"/>
        <v>#N/A</v>
      </c>
      <c r="AX18" s="169" t="e">
        <f t="shared" si="59"/>
        <v>#N/A</v>
      </c>
      <c r="AY18" s="169" t="e">
        <f t="shared" si="60"/>
        <v>#N/A</v>
      </c>
      <c r="AZ18" s="169" t="e">
        <f t="shared" si="61"/>
        <v>#N/A</v>
      </c>
      <c r="BA18" s="169" t="e">
        <f t="shared" si="62"/>
        <v>#N/A</v>
      </c>
      <c r="BB18" s="169" t="e">
        <f t="shared" si="63"/>
        <v>#N/A</v>
      </c>
      <c r="BC18" s="169" t="e">
        <f t="shared" si="64"/>
        <v>#N/A</v>
      </c>
      <c r="BD18" s="169" t="e">
        <f t="shared" si="65"/>
        <v>#N/A</v>
      </c>
      <c r="BE18" s="169" t="e">
        <f t="shared" si="66"/>
        <v>#N/A</v>
      </c>
      <c r="BF18" s="169" t="e">
        <f t="shared" si="67"/>
        <v>#N/A</v>
      </c>
      <c r="BG18" s="169" t="e">
        <f t="shared" si="68"/>
        <v>#N/A</v>
      </c>
      <c r="BH18" s="169" t="e">
        <f t="shared" si="69"/>
        <v>#N/A</v>
      </c>
      <c r="BI18" s="169" t="e">
        <f t="shared" si="70"/>
        <v>#N/A</v>
      </c>
      <c r="BJ18" s="169" t="e">
        <f t="shared" si="71"/>
        <v>#N/A</v>
      </c>
      <c r="BK18" s="169" t="e">
        <f t="shared" si="72"/>
        <v>#N/A</v>
      </c>
      <c r="BL18" s="169" t="e">
        <f t="shared" si="73"/>
        <v>#N/A</v>
      </c>
      <c r="BM18" s="169" t="e">
        <f t="shared" si="74"/>
        <v>#N/A</v>
      </c>
      <c r="BN18" s="169" t="e">
        <f t="shared" si="75"/>
        <v>#N/A</v>
      </c>
      <c r="BO18" s="169" t="e">
        <f t="shared" si="76"/>
        <v>#N/A</v>
      </c>
      <c r="BP18" s="169" t="e">
        <f t="shared" si="77"/>
        <v>#N/A</v>
      </c>
      <c r="BQ18" s="169" t="e">
        <f t="shared" si="78"/>
        <v>#N/A</v>
      </c>
      <c r="BR18" s="169" t="e">
        <f t="shared" si="79"/>
        <v>#N/A</v>
      </c>
      <c r="BS18" s="169" t="e">
        <f t="shared" si="80"/>
        <v>#N/A</v>
      </c>
      <c r="BT18" s="169" t="e">
        <f t="shared" si="81"/>
        <v>#N/A</v>
      </c>
      <c r="BU18" s="169" t="e">
        <f t="shared" si="82"/>
        <v>#N/A</v>
      </c>
      <c r="BV18" s="169" t="e">
        <f t="shared" si="83"/>
        <v>#N/A</v>
      </c>
      <c r="BW18" s="169" t="e">
        <f t="shared" si="84"/>
        <v>#N/A</v>
      </c>
      <c r="BX18" s="169" t="e">
        <f t="shared" si="85"/>
        <v>#N/A</v>
      </c>
      <c r="BY18" s="169" t="e">
        <f t="shared" si="86"/>
        <v>#N/A</v>
      </c>
      <c r="BZ18" s="169" t="e">
        <f t="shared" si="87"/>
        <v>#N/A</v>
      </c>
      <c r="CA18" s="169" t="e">
        <f t="shared" si="88"/>
        <v>#N/A</v>
      </c>
      <c r="CB18" s="169" t="e">
        <f t="shared" si="89"/>
        <v>#N/A</v>
      </c>
      <c r="CC18" s="169" t="e">
        <f t="shared" si="90"/>
        <v>#N/A</v>
      </c>
      <c r="CD18" s="169" t="e">
        <f t="shared" si="91"/>
        <v>#N/A</v>
      </c>
      <c r="CE18" s="169" t="e">
        <f t="shared" si="92"/>
        <v>#N/A</v>
      </c>
      <c r="CF18" s="169" t="e">
        <f t="shared" si="93"/>
        <v>#N/A</v>
      </c>
      <c r="CG18" s="169" t="e">
        <f t="shared" si="94"/>
        <v>#N/A</v>
      </c>
      <c r="CH18" s="169" t="e">
        <f t="shared" si="95"/>
        <v>#N/A</v>
      </c>
      <c r="CI18" s="169" t="e">
        <f t="shared" si="96"/>
        <v>#N/A</v>
      </c>
      <c r="CJ18" s="169" t="e">
        <f t="shared" si="97"/>
        <v>#N/A</v>
      </c>
      <c r="CK18" s="169" t="e">
        <f t="shared" si="98"/>
        <v>#N/A</v>
      </c>
      <c r="CL18" s="169" t="e">
        <f t="shared" si="99"/>
        <v>#N/A</v>
      </c>
      <c r="CM18" s="169" t="e">
        <f t="shared" si="100"/>
        <v>#N/A</v>
      </c>
      <c r="CN18" s="169" t="e">
        <f t="shared" si="101"/>
        <v>#N/A</v>
      </c>
      <c r="CO18" s="169" t="e">
        <f t="shared" si="102"/>
        <v>#N/A</v>
      </c>
      <c r="CP18" s="169" t="e">
        <f t="shared" si="103"/>
        <v>#N/A</v>
      </c>
      <c r="CQ18" s="169" t="e">
        <f t="shared" si="104"/>
        <v>#N/A</v>
      </c>
      <c r="CR18" s="169" t="e">
        <f t="shared" si="105"/>
        <v>#N/A</v>
      </c>
      <c r="CS18" s="169" t="e">
        <f t="shared" si="106"/>
        <v>#N/A</v>
      </c>
      <c r="CT18" s="169" t="e">
        <f t="shared" si="107"/>
        <v>#N/A</v>
      </c>
      <c r="CU18" s="169" t="e">
        <f t="shared" si="108"/>
        <v>#N/A</v>
      </c>
      <c r="CV18" s="169" t="e">
        <f t="shared" si="109"/>
        <v>#N/A</v>
      </c>
      <c r="CW18" s="169" t="e">
        <f t="shared" si="110"/>
        <v>#N/A</v>
      </c>
      <c r="CX18" s="169" t="e">
        <f t="shared" si="111"/>
        <v>#N/A</v>
      </c>
      <c r="CY18" s="169" t="e">
        <f t="shared" si="112"/>
        <v>#N/A</v>
      </c>
      <c r="CZ18" s="169" t="e">
        <f t="shared" si="113"/>
        <v>#N/A</v>
      </c>
      <c r="DA18" s="169" t="e">
        <f t="shared" si="114"/>
        <v>#N/A</v>
      </c>
      <c r="DB18" s="169" t="e">
        <f t="shared" si="115"/>
        <v>#N/A</v>
      </c>
      <c r="DC18" s="169" t="e">
        <f t="shared" si="116"/>
        <v>#N/A</v>
      </c>
      <c r="DD18" s="169" t="e">
        <f t="shared" si="117"/>
        <v>#N/A</v>
      </c>
      <c r="DE18" s="169" t="e">
        <f t="shared" si="118"/>
        <v>#N/A</v>
      </c>
      <c r="DF18" s="169" t="e">
        <f t="shared" si="119"/>
        <v>#N/A</v>
      </c>
      <c r="DG18" s="169" t="e">
        <f t="shared" si="120"/>
        <v>#N/A</v>
      </c>
      <c r="DH18" s="169" t="e">
        <f t="shared" si="121"/>
        <v>#N/A</v>
      </c>
      <c r="DI18" s="169" t="e">
        <f t="shared" si="122"/>
        <v>#N/A</v>
      </c>
      <c r="DJ18" s="169" t="e">
        <f t="shared" si="123"/>
        <v>#N/A</v>
      </c>
      <c r="DK18" s="169" t="e">
        <f t="shared" si="124"/>
        <v>#N/A</v>
      </c>
      <c r="DL18" s="169" t="e">
        <f t="shared" si="125"/>
        <v>#N/A</v>
      </c>
      <c r="DM18" s="169" t="e">
        <f t="shared" si="126"/>
        <v>#N/A</v>
      </c>
      <c r="DN18" s="169" t="e">
        <f t="shared" si="127"/>
        <v>#N/A</v>
      </c>
      <c r="DO18" s="169" t="e">
        <f t="shared" si="128"/>
        <v>#N/A</v>
      </c>
      <c r="DP18" s="169" t="e">
        <f t="shared" si="129"/>
        <v>#N/A</v>
      </c>
      <c r="DQ18" s="169" t="e">
        <f t="shared" si="130"/>
        <v>#N/A</v>
      </c>
      <c r="DR18" s="169" t="e">
        <f t="shared" si="131"/>
        <v>#N/A</v>
      </c>
      <c r="DS18" s="169" t="e">
        <f t="shared" si="132"/>
        <v>#N/A</v>
      </c>
      <c r="DT18" s="169" t="e">
        <f t="shared" si="133"/>
        <v>#N/A</v>
      </c>
      <c r="DU18" s="169" t="e">
        <f t="shared" si="134"/>
        <v>#N/A</v>
      </c>
      <c r="DV18" s="169" t="e">
        <f t="shared" si="135"/>
        <v>#N/A</v>
      </c>
      <c r="DW18" s="169" t="e">
        <f t="shared" si="136"/>
        <v>#N/A</v>
      </c>
      <c r="DX18" s="169" t="e">
        <f t="shared" si="137"/>
        <v>#N/A</v>
      </c>
      <c r="DY18" s="169" t="e">
        <f t="shared" si="138"/>
        <v>#N/A</v>
      </c>
      <c r="DZ18" s="169" t="e">
        <f t="shared" si="139"/>
        <v>#N/A</v>
      </c>
      <c r="EA18" s="169" t="e">
        <f t="shared" si="140"/>
        <v>#N/A</v>
      </c>
      <c r="EB18" s="169" t="e">
        <f t="shared" si="141"/>
        <v>#N/A</v>
      </c>
      <c r="EC18" s="169" t="e">
        <f t="shared" si="142"/>
        <v>#N/A</v>
      </c>
      <c r="ED18" s="169" t="e">
        <f t="shared" si="143"/>
        <v>#N/A</v>
      </c>
      <c r="EE18" s="169" t="e">
        <f t="shared" si="144"/>
        <v>#N/A</v>
      </c>
      <c r="EF18" s="169" t="e">
        <f t="shared" si="145"/>
        <v>#N/A</v>
      </c>
      <c r="EG18" s="169" t="e">
        <f t="shared" si="146"/>
        <v>#N/A</v>
      </c>
      <c r="EH18" s="169" t="e">
        <f t="shared" si="147"/>
        <v>#N/A</v>
      </c>
      <c r="EI18" s="169" t="e">
        <f t="shared" si="148"/>
        <v>#N/A</v>
      </c>
      <c r="EJ18" s="169" t="e">
        <f t="shared" si="149"/>
        <v>#N/A</v>
      </c>
      <c r="EK18" s="169" t="e">
        <f t="shared" si="150"/>
        <v>#N/A</v>
      </c>
      <c r="EL18" s="169" t="e">
        <f t="shared" si="151"/>
        <v>#N/A</v>
      </c>
      <c r="EM18" s="169" t="e">
        <f t="shared" si="152"/>
        <v>#N/A</v>
      </c>
      <c r="EN18" s="169" t="e">
        <f t="shared" si="153"/>
        <v>#N/A</v>
      </c>
      <c r="EO18" s="169" t="e">
        <f t="shared" si="154"/>
        <v>#N/A</v>
      </c>
      <c r="EP18" s="169" t="e">
        <f t="shared" si="155"/>
        <v>#N/A</v>
      </c>
      <c r="EQ18" s="169" t="e">
        <f t="shared" si="156"/>
        <v>#N/A</v>
      </c>
      <c r="ER18" s="169" t="e">
        <f t="shared" si="157"/>
        <v>#N/A</v>
      </c>
      <c r="ES18" s="169" t="e">
        <f t="shared" si="158"/>
        <v>#N/A</v>
      </c>
      <c r="ET18" s="169" t="e">
        <f t="shared" si="159"/>
        <v>#N/A</v>
      </c>
      <c r="EU18" s="169" t="e">
        <f t="shared" si="160"/>
        <v>#N/A</v>
      </c>
      <c r="EV18" s="169" t="e">
        <f t="shared" si="161"/>
        <v>#N/A</v>
      </c>
      <c r="EW18" s="169" t="e">
        <f t="shared" si="162"/>
        <v>#N/A</v>
      </c>
      <c r="EX18" s="169" t="e">
        <f t="shared" si="163"/>
        <v>#N/A</v>
      </c>
      <c r="EY18" s="169" t="e">
        <f t="shared" si="164"/>
        <v>#N/A</v>
      </c>
      <c r="EZ18" s="169" t="e">
        <f t="shared" si="165"/>
        <v>#N/A</v>
      </c>
      <c r="FA18" s="169" t="e">
        <f t="shared" si="166"/>
        <v>#N/A</v>
      </c>
      <c r="FB18" s="169" t="e">
        <f t="shared" si="167"/>
        <v>#N/A</v>
      </c>
      <c r="FC18" s="169" t="e">
        <f t="shared" si="168"/>
        <v>#N/A</v>
      </c>
      <c r="FD18" s="169" t="e">
        <f t="shared" si="169"/>
        <v>#N/A</v>
      </c>
      <c r="FE18" s="169" t="e">
        <f t="shared" si="170"/>
        <v>#N/A</v>
      </c>
      <c r="FF18" s="169" t="e">
        <f t="shared" si="171"/>
        <v>#N/A</v>
      </c>
      <c r="FG18" s="169" t="e">
        <f t="shared" si="172"/>
        <v>#N/A</v>
      </c>
      <c r="FH18" s="169" t="e">
        <f t="shared" si="173"/>
        <v>#N/A</v>
      </c>
      <c r="FI18" s="169" t="e">
        <f t="shared" si="174"/>
        <v>#N/A</v>
      </c>
      <c r="FJ18" s="169" t="e">
        <f t="shared" si="175"/>
        <v>#N/A</v>
      </c>
      <c r="FK18" s="169" t="e">
        <f t="shared" si="176"/>
        <v>#N/A</v>
      </c>
      <c r="FL18" s="169" t="e">
        <f t="shared" si="177"/>
        <v>#N/A</v>
      </c>
      <c r="FM18" s="169" t="e">
        <f t="shared" si="178"/>
        <v>#N/A</v>
      </c>
      <c r="FN18" s="169" t="e">
        <f t="shared" si="179"/>
        <v>#N/A</v>
      </c>
      <c r="FO18" s="169" t="e">
        <f t="shared" si="180"/>
        <v>#N/A</v>
      </c>
      <c r="FP18" s="169" t="e">
        <f t="shared" si="181"/>
        <v>#N/A</v>
      </c>
      <c r="FQ18" s="169" t="e">
        <f t="shared" si="182"/>
        <v>#N/A</v>
      </c>
      <c r="FR18" s="169" t="e">
        <f t="shared" si="183"/>
        <v>#N/A</v>
      </c>
      <c r="FS18" s="169" t="e">
        <f t="shared" si="184"/>
        <v>#N/A</v>
      </c>
      <c r="FT18" s="169" t="e">
        <f t="shared" si="185"/>
        <v>#N/A</v>
      </c>
      <c r="FU18" s="169" t="e">
        <f t="shared" si="186"/>
        <v>#N/A</v>
      </c>
      <c r="FV18" s="169" t="e">
        <f t="shared" si="187"/>
        <v>#N/A</v>
      </c>
      <c r="FW18" s="169" t="e">
        <f t="shared" si="188"/>
        <v>#N/A</v>
      </c>
      <c r="FX18" s="169" t="e">
        <f t="shared" si="189"/>
        <v>#N/A</v>
      </c>
      <c r="FY18" s="169" t="e">
        <f t="shared" si="190"/>
        <v>#N/A</v>
      </c>
      <c r="FZ18" s="169" t="e">
        <f t="shared" si="191"/>
        <v>#N/A</v>
      </c>
      <c r="GA18" s="169" t="e">
        <f t="shared" si="192"/>
        <v>#N/A</v>
      </c>
      <c r="GB18" s="169" t="e">
        <f t="shared" si="193"/>
        <v>#N/A</v>
      </c>
      <c r="GC18" s="169" t="e">
        <f t="shared" si="194"/>
        <v>#N/A</v>
      </c>
      <c r="GD18" s="169" t="e">
        <f t="shared" si="195"/>
        <v>#N/A</v>
      </c>
      <c r="GE18" s="169" t="e">
        <f t="shared" si="196"/>
        <v>#N/A</v>
      </c>
      <c r="GF18" s="169" t="e">
        <f t="shared" si="197"/>
        <v>#N/A</v>
      </c>
      <c r="GG18" s="169" t="e">
        <f t="shared" si="198"/>
        <v>#N/A</v>
      </c>
      <c r="GH18" s="169" t="e">
        <f t="shared" si="199"/>
        <v>#N/A</v>
      </c>
      <c r="GI18" s="169" t="e">
        <f t="shared" si="200"/>
        <v>#N/A</v>
      </c>
      <c r="GJ18" s="169" t="e">
        <f t="shared" si="201"/>
        <v>#N/A</v>
      </c>
      <c r="GK18" s="169" t="e">
        <f t="shared" si="202"/>
        <v>#N/A</v>
      </c>
      <c r="GL18" s="169" t="e">
        <f t="shared" si="203"/>
        <v>#N/A</v>
      </c>
      <c r="GM18" s="169" t="e">
        <f t="shared" si="204"/>
        <v>#N/A</v>
      </c>
      <c r="GN18" s="169" t="e">
        <f t="shared" si="205"/>
        <v>#N/A</v>
      </c>
      <c r="GO18" s="169" t="e">
        <f t="shared" si="206"/>
        <v>#N/A</v>
      </c>
      <c r="GP18" s="169" t="e">
        <f t="shared" si="207"/>
        <v>#N/A</v>
      </c>
      <c r="GQ18" s="169" t="e">
        <f t="shared" si="208"/>
        <v>#N/A</v>
      </c>
      <c r="GR18" s="169" t="e">
        <f t="shared" si="209"/>
        <v>#N/A</v>
      </c>
      <c r="GS18" s="169" t="e">
        <f t="shared" si="210"/>
        <v>#N/A</v>
      </c>
      <c r="GT18" s="169" t="e">
        <f t="shared" si="211"/>
        <v>#N/A</v>
      </c>
      <c r="GU18" s="169" t="e">
        <f t="shared" si="212"/>
        <v>#N/A</v>
      </c>
      <c r="GV18" s="169" t="e">
        <f t="shared" si="213"/>
        <v>#N/A</v>
      </c>
      <c r="GW18" s="169" t="e">
        <f t="shared" si="214"/>
        <v>#N/A</v>
      </c>
      <c r="GX18" s="169" t="e">
        <f t="shared" si="215"/>
        <v>#N/A</v>
      </c>
      <c r="GY18" s="169" t="e">
        <f t="shared" si="216"/>
        <v>#N/A</v>
      </c>
      <c r="GZ18" s="169" t="e">
        <f t="shared" si="217"/>
        <v>#N/A</v>
      </c>
      <c r="HA18" s="169" t="e">
        <f t="shared" si="218"/>
        <v>#N/A</v>
      </c>
      <c r="HB18" s="169" t="e">
        <f t="shared" si="219"/>
        <v>#N/A</v>
      </c>
      <c r="HC18" s="169" t="e">
        <f t="shared" si="220"/>
        <v>#N/A</v>
      </c>
      <c r="HD18" s="169" t="e">
        <f t="shared" si="221"/>
        <v>#N/A</v>
      </c>
      <c r="HE18" s="169" t="e">
        <f t="shared" si="222"/>
        <v>#N/A</v>
      </c>
      <c r="HF18" s="169" t="e">
        <f t="shared" si="223"/>
        <v>#N/A</v>
      </c>
      <c r="HG18" s="169" t="e">
        <f t="shared" si="224"/>
        <v>#N/A</v>
      </c>
      <c r="HH18" s="169" t="e">
        <f t="shared" si="225"/>
        <v>#N/A</v>
      </c>
      <c r="HI18" s="169" t="e">
        <f t="shared" si="226"/>
        <v>#N/A</v>
      </c>
      <c r="HJ18" s="169" t="e">
        <f t="shared" si="227"/>
        <v>#N/A</v>
      </c>
      <c r="HK18" s="169" t="e">
        <f t="shared" si="228"/>
        <v>#N/A</v>
      </c>
      <c r="HL18" s="169" t="e">
        <f t="shared" si="229"/>
        <v>#N/A</v>
      </c>
      <c r="HM18" s="169" t="e">
        <f t="shared" si="230"/>
        <v>#N/A</v>
      </c>
      <c r="HN18" s="169" t="e">
        <f t="shared" si="231"/>
        <v>#N/A</v>
      </c>
      <c r="HO18" s="169" t="e">
        <f t="shared" si="232"/>
        <v>#N/A</v>
      </c>
      <c r="HP18" s="169" t="e">
        <f t="shared" si="233"/>
        <v>#N/A</v>
      </c>
      <c r="HQ18" s="169" t="e">
        <f t="shared" si="234"/>
        <v>#N/A</v>
      </c>
      <c r="HR18" s="169" t="e">
        <f t="shared" si="235"/>
        <v>#N/A</v>
      </c>
      <c r="HS18" s="169" t="e">
        <f t="shared" si="236"/>
        <v>#N/A</v>
      </c>
      <c r="HT18" s="169" t="e">
        <f t="shared" si="237"/>
        <v>#N/A</v>
      </c>
      <c r="HU18" s="169" t="e">
        <f t="shared" si="238"/>
        <v>#N/A</v>
      </c>
      <c r="HV18" s="169" t="e">
        <f t="shared" si="239"/>
        <v>#N/A</v>
      </c>
      <c r="HW18" s="169" t="e">
        <f t="shared" si="240"/>
        <v>#N/A</v>
      </c>
      <c r="HX18" s="169" t="e">
        <f t="shared" si="241"/>
        <v>#N/A</v>
      </c>
      <c r="HY18" s="169" t="e">
        <f t="shared" si="242"/>
        <v>#N/A</v>
      </c>
      <c r="HZ18" s="169" t="e">
        <f t="shared" si="243"/>
        <v>#N/A</v>
      </c>
      <c r="IA18" s="169" t="e">
        <f t="shared" si="244"/>
        <v>#N/A</v>
      </c>
      <c r="IB18" s="169" t="e">
        <f t="shared" si="245"/>
        <v>#N/A</v>
      </c>
      <c r="IC18" s="169" t="e">
        <f t="shared" si="246"/>
        <v>#N/A</v>
      </c>
      <c r="ID18" s="169" t="e">
        <f t="shared" si="247"/>
        <v>#N/A</v>
      </c>
      <c r="IE18" s="169" t="e">
        <f t="shared" si="248"/>
        <v>#N/A</v>
      </c>
      <c r="IF18" s="169" t="e">
        <f t="shared" si="249"/>
        <v>#N/A</v>
      </c>
      <c r="IG18" s="169" t="e">
        <f t="shared" si="250"/>
        <v>#N/A</v>
      </c>
      <c r="IH18" s="169" t="e">
        <f t="shared" si="251"/>
        <v>#N/A</v>
      </c>
      <c r="II18" s="169" t="e">
        <f t="shared" si="252"/>
        <v>#N/A</v>
      </c>
      <c r="IJ18" s="169" t="e">
        <f t="shared" si="253"/>
        <v>#N/A</v>
      </c>
      <c r="IK18" s="169" t="e">
        <f t="shared" si="254"/>
        <v>#N/A</v>
      </c>
      <c r="IL18" s="169" t="e">
        <f t="shared" si="255"/>
        <v>#N/A</v>
      </c>
      <c r="IM18" s="169" t="e">
        <f t="shared" si="256"/>
        <v>#N/A</v>
      </c>
      <c r="IN18" s="169" t="e">
        <f t="shared" si="257"/>
        <v>#N/A</v>
      </c>
      <c r="IO18" s="169" t="e">
        <f t="shared" si="258"/>
        <v>#N/A</v>
      </c>
      <c r="IP18" s="169" t="e">
        <f t="shared" si="259"/>
        <v>#N/A</v>
      </c>
      <c r="IQ18" s="169" t="e">
        <f t="shared" si="260"/>
        <v>#N/A</v>
      </c>
      <c r="IR18" s="169" t="e">
        <f t="shared" si="261"/>
        <v>#N/A</v>
      </c>
      <c r="IS18" s="169" t="e">
        <f t="shared" si="262"/>
        <v>#N/A</v>
      </c>
      <c r="IT18" s="169" t="e">
        <f t="shared" si="263"/>
        <v>#N/A</v>
      </c>
      <c r="IU18" s="169" t="e">
        <f t="shared" si="264"/>
        <v>#N/A</v>
      </c>
      <c r="IV18" s="169" t="e">
        <f t="shared" si="265"/>
        <v>#N/A</v>
      </c>
      <c r="IW18" s="169" t="e">
        <f t="shared" si="266"/>
        <v>#N/A</v>
      </c>
      <c r="IX18" s="169" t="e">
        <f t="shared" si="267"/>
        <v>#N/A</v>
      </c>
      <c r="IY18" s="169" t="e">
        <f t="shared" si="268"/>
        <v>#N/A</v>
      </c>
      <c r="IZ18" s="169" t="e">
        <f t="shared" si="269"/>
        <v>#N/A</v>
      </c>
      <c r="JA18" s="169" t="e">
        <f t="shared" si="270"/>
        <v>#N/A</v>
      </c>
      <c r="JB18" s="169" t="e">
        <f t="shared" si="271"/>
        <v>#N/A</v>
      </c>
      <c r="JC18" s="169" t="e">
        <f t="shared" si="272"/>
        <v>#N/A</v>
      </c>
      <c r="JD18" s="169" t="e">
        <f t="shared" si="273"/>
        <v>#N/A</v>
      </c>
      <c r="JE18" s="169" t="e">
        <f t="shared" si="274"/>
        <v>#N/A</v>
      </c>
      <c r="JF18" s="169" t="e">
        <f t="shared" si="275"/>
        <v>#N/A</v>
      </c>
      <c r="JG18" s="169" t="e">
        <f t="shared" si="276"/>
        <v>#N/A</v>
      </c>
      <c r="JH18" s="169" t="e">
        <f t="shared" si="277"/>
        <v>#N/A</v>
      </c>
      <c r="JI18" s="169" t="e">
        <f t="shared" si="278"/>
        <v>#N/A</v>
      </c>
      <c r="JJ18" s="169" t="e">
        <f t="shared" si="279"/>
        <v>#N/A</v>
      </c>
      <c r="JK18" s="169" t="e">
        <f t="shared" si="280"/>
        <v>#N/A</v>
      </c>
      <c r="JL18" s="169" t="e">
        <f t="shared" si="281"/>
        <v>#N/A</v>
      </c>
      <c r="JM18" s="169" t="e">
        <f t="shared" si="282"/>
        <v>#N/A</v>
      </c>
      <c r="JN18" s="169" t="e">
        <f t="shared" si="283"/>
        <v>#N/A</v>
      </c>
      <c r="JO18" s="169" t="e">
        <f t="shared" si="284"/>
        <v>#N/A</v>
      </c>
      <c r="JP18" s="169" t="e">
        <f t="shared" si="285"/>
        <v>#N/A</v>
      </c>
      <c r="JQ18" s="169" t="e">
        <f t="shared" si="286"/>
        <v>#N/A</v>
      </c>
      <c r="JR18" s="169" t="e">
        <f t="shared" si="287"/>
        <v>#N/A</v>
      </c>
      <c r="JS18" s="169" t="e">
        <f t="shared" si="288"/>
        <v>#N/A</v>
      </c>
      <c r="JT18" s="169" t="e">
        <f t="shared" si="289"/>
        <v>#N/A</v>
      </c>
      <c r="JU18" s="169" t="e">
        <f t="shared" si="290"/>
        <v>#N/A</v>
      </c>
      <c r="JV18" s="169" t="e">
        <f t="shared" si="291"/>
        <v>#N/A</v>
      </c>
      <c r="JW18" s="169" t="e">
        <f t="shared" si="292"/>
        <v>#N/A</v>
      </c>
      <c r="JX18" s="169" t="e">
        <f t="shared" si="293"/>
        <v>#N/A</v>
      </c>
      <c r="JY18" s="169" t="e">
        <f t="shared" si="294"/>
        <v>#N/A</v>
      </c>
      <c r="JZ18" s="169" t="e">
        <f t="shared" si="295"/>
        <v>#N/A</v>
      </c>
      <c r="KA18" s="169" t="e">
        <f t="shared" si="296"/>
        <v>#N/A</v>
      </c>
      <c r="KB18" s="169" t="e">
        <f t="shared" si="297"/>
        <v>#N/A</v>
      </c>
      <c r="KC18" s="169" t="e">
        <f t="shared" si="298"/>
        <v>#N/A</v>
      </c>
      <c r="KD18" s="169" t="e">
        <f t="shared" si="299"/>
        <v>#N/A</v>
      </c>
      <c r="KE18" s="169" t="e">
        <f t="shared" si="300"/>
        <v>#N/A</v>
      </c>
      <c r="KF18" s="169" t="e">
        <f t="shared" si="301"/>
        <v>#N/A</v>
      </c>
      <c r="KG18" s="169" t="e">
        <f t="shared" si="302"/>
        <v>#N/A</v>
      </c>
      <c r="KH18" s="169" t="e">
        <f t="shared" si="303"/>
        <v>#N/A</v>
      </c>
      <c r="KI18" s="169" t="e">
        <f t="shared" si="304"/>
        <v>#N/A</v>
      </c>
      <c r="KJ18" s="169" t="e">
        <f t="shared" si="305"/>
        <v>#N/A</v>
      </c>
      <c r="KK18" s="169" t="e">
        <f t="shared" si="306"/>
        <v>#N/A</v>
      </c>
      <c r="KL18" s="169" t="e">
        <f t="shared" si="307"/>
        <v>#N/A</v>
      </c>
      <c r="KM18" s="169" t="e">
        <f t="shared" si="308"/>
        <v>#N/A</v>
      </c>
      <c r="KN18" s="169" t="e">
        <f t="shared" si="309"/>
        <v>#N/A</v>
      </c>
    </row>
    <row r="19" spans="1:300" x14ac:dyDescent="0.3">
      <c r="A19" t="str">
        <f t="shared" si="15"/>
        <v>Germany</v>
      </c>
      <c r="G19" s="169">
        <f t="shared" si="16"/>
        <v>0.38811769392774842</v>
      </c>
      <c r="H19" s="169">
        <f t="shared" si="17"/>
        <v>0.38111528279502327</v>
      </c>
      <c r="I19" s="169">
        <f t="shared" si="18"/>
        <v>0.39622514024097799</v>
      </c>
      <c r="J19" s="169">
        <f t="shared" si="19"/>
        <v>0.35027182622316877</v>
      </c>
      <c r="K19" s="169">
        <f t="shared" si="20"/>
        <v>0.24762050157678384</v>
      </c>
      <c r="L19" s="169">
        <f t="shared" si="21"/>
        <v>0.23282295852597534</v>
      </c>
      <c r="M19" s="169">
        <f t="shared" si="22"/>
        <v>0.27996800514092834</v>
      </c>
      <c r="N19" s="169">
        <f t="shared" si="23"/>
        <v>0.28719635363307194</v>
      </c>
      <c r="O19" s="169">
        <f t="shared" si="24"/>
        <v>0.31276322958120861</v>
      </c>
      <c r="P19" s="169">
        <f t="shared" si="25"/>
        <v>0.31801021959469611</v>
      </c>
      <c r="Q19" s="169">
        <f t="shared" si="26"/>
        <v>0.30681797649716258</v>
      </c>
      <c r="R19" s="169">
        <f t="shared" si="27"/>
        <v>0.27522137300408422</v>
      </c>
      <c r="S19" s="169">
        <f t="shared" si="28"/>
        <v>0.27385504237479696</v>
      </c>
      <c r="T19" s="169">
        <f t="shared" si="29"/>
        <v>0.27286951418928918</v>
      </c>
      <c r="U19" s="169">
        <f t="shared" si="30"/>
        <v>0.27918295014541572</v>
      </c>
      <c r="V19" s="169">
        <f t="shared" si="31"/>
        <v>0.25023216896561684</v>
      </c>
      <c r="W19" s="169">
        <f t="shared" si="32"/>
        <v>0.21857308423964206</v>
      </c>
      <c r="X19" s="169">
        <f t="shared" si="33"/>
        <v>0.18706824157354807</v>
      </c>
      <c r="Y19" s="169">
        <f t="shared" si="34"/>
        <v>0.16577349736940339</v>
      </c>
      <c r="Z19" s="169">
        <f t="shared" si="35"/>
        <v>0.13462398176249657</v>
      </c>
      <c r="AA19" s="169">
        <f t="shared" si="36"/>
        <v>0.14616360427005559</v>
      </c>
      <c r="AB19" s="169">
        <f t="shared" si="37"/>
        <v>0.15384752013639558</v>
      </c>
      <c r="AC19" s="169">
        <f t="shared" si="38"/>
        <v>0.14704503703433636</v>
      </c>
      <c r="AD19" s="169">
        <f t="shared" si="39"/>
        <v>0.13486811764522422</v>
      </c>
      <c r="AE19" s="169">
        <f t="shared" si="40"/>
        <v>0.12375189557200628</v>
      </c>
      <c r="AF19" s="169">
        <f t="shared" si="41"/>
        <v>0.10323113355270253</v>
      </c>
      <c r="AG19" s="169">
        <f t="shared" si="42"/>
        <v>8.8885490427644376E-2</v>
      </c>
      <c r="AH19" s="169">
        <f t="shared" si="43"/>
        <v>8.0053799434025796E-2</v>
      </c>
      <c r="AI19" s="169">
        <f t="shared" si="44"/>
        <v>7.9813080816061088E-2</v>
      </c>
      <c r="AJ19" s="169" t="e">
        <f t="shared" si="45"/>
        <v>#N/A</v>
      </c>
      <c r="AK19" s="169" t="e">
        <f t="shared" si="46"/>
        <v>#N/A</v>
      </c>
      <c r="AL19" s="169" t="e">
        <f t="shared" si="47"/>
        <v>#N/A</v>
      </c>
      <c r="AM19" s="169" t="e">
        <f t="shared" si="48"/>
        <v>#N/A</v>
      </c>
      <c r="AN19" s="169" t="e">
        <f t="shared" si="49"/>
        <v>#N/A</v>
      </c>
      <c r="AO19" s="169" t="e">
        <f t="shared" si="50"/>
        <v>#N/A</v>
      </c>
      <c r="AP19" s="169" t="e">
        <f t="shared" si="51"/>
        <v>#N/A</v>
      </c>
      <c r="AQ19" s="169" t="e">
        <f t="shared" si="52"/>
        <v>#N/A</v>
      </c>
      <c r="AR19" s="169" t="e">
        <f t="shared" si="53"/>
        <v>#N/A</v>
      </c>
      <c r="AS19" s="169" t="e">
        <f t="shared" si="54"/>
        <v>#N/A</v>
      </c>
      <c r="AT19" s="169" t="e">
        <f t="shared" si="55"/>
        <v>#N/A</v>
      </c>
      <c r="AU19" s="169" t="e">
        <f t="shared" si="56"/>
        <v>#N/A</v>
      </c>
      <c r="AV19" s="169" t="e">
        <f t="shared" si="57"/>
        <v>#N/A</v>
      </c>
      <c r="AW19" s="169" t="e">
        <f t="shared" si="58"/>
        <v>#N/A</v>
      </c>
      <c r="AX19" s="169" t="e">
        <f t="shared" si="59"/>
        <v>#N/A</v>
      </c>
      <c r="AY19" s="169" t="e">
        <f t="shared" si="60"/>
        <v>#N/A</v>
      </c>
      <c r="AZ19" s="169" t="e">
        <f t="shared" si="61"/>
        <v>#N/A</v>
      </c>
      <c r="BA19" s="169" t="e">
        <f t="shared" si="62"/>
        <v>#N/A</v>
      </c>
      <c r="BB19" s="169" t="e">
        <f t="shared" si="63"/>
        <v>#N/A</v>
      </c>
      <c r="BC19" s="169" t="e">
        <f t="shared" si="64"/>
        <v>#N/A</v>
      </c>
      <c r="BD19" s="169" t="e">
        <f t="shared" si="65"/>
        <v>#N/A</v>
      </c>
      <c r="BE19" s="169" t="e">
        <f t="shared" si="66"/>
        <v>#N/A</v>
      </c>
      <c r="BF19" s="169" t="e">
        <f t="shared" si="67"/>
        <v>#N/A</v>
      </c>
      <c r="BG19" s="169" t="e">
        <f t="shared" si="68"/>
        <v>#N/A</v>
      </c>
      <c r="BH19" s="169" t="e">
        <f t="shared" si="69"/>
        <v>#N/A</v>
      </c>
      <c r="BI19" s="169" t="e">
        <f t="shared" si="70"/>
        <v>#N/A</v>
      </c>
      <c r="BJ19" s="169" t="e">
        <f t="shared" si="71"/>
        <v>#N/A</v>
      </c>
      <c r="BK19" s="169" t="e">
        <f t="shared" si="72"/>
        <v>#N/A</v>
      </c>
      <c r="BL19" s="169" t="e">
        <f t="shared" si="73"/>
        <v>#N/A</v>
      </c>
      <c r="BM19" s="169" t="e">
        <f t="shared" si="74"/>
        <v>#N/A</v>
      </c>
      <c r="BN19" s="169" t="e">
        <f t="shared" si="75"/>
        <v>#N/A</v>
      </c>
      <c r="BO19" s="169" t="e">
        <f t="shared" si="76"/>
        <v>#N/A</v>
      </c>
      <c r="BP19" s="169" t="e">
        <f t="shared" si="77"/>
        <v>#N/A</v>
      </c>
      <c r="BQ19" s="169" t="e">
        <f t="shared" si="78"/>
        <v>#N/A</v>
      </c>
      <c r="BR19" s="169" t="e">
        <f t="shared" si="79"/>
        <v>#N/A</v>
      </c>
      <c r="BS19" s="169" t="e">
        <f t="shared" si="80"/>
        <v>#N/A</v>
      </c>
      <c r="BT19" s="169" t="e">
        <f t="shared" si="81"/>
        <v>#N/A</v>
      </c>
      <c r="BU19" s="169" t="e">
        <f t="shared" si="82"/>
        <v>#N/A</v>
      </c>
      <c r="BV19" s="169" t="e">
        <f t="shared" si="83"/>
        <v>#N/A</v>
      </c>
      <c r="BW19" s="169" t="e">
        <f t="shared" si="84"/>
        <v>#N/A</v>
      </c>
      <c r="BX19" s="169" t="e">
        <f t="shared" si="85"/>
        <v>#N/A</v>
      </c>
      <c r="BY19" s="169" t="e">
        <f t="shared" si="86"/>
        <v>#N/A</v>
      </c>
      <c r="BZ19" s="169" t="e">
        <f t="shared" si="87"/>
        <v>#N/A</v>
      </c>
      <c r="CA19" s="169" t="e">
        <f t="shared" si="88"/>
        <v>#N/A</v>
      </c>
      <c r="CB19" s="169" t="e">
        <f t="shared" si="89"/>
        <v>#N/A</v>
      </c>
      <c r="CC19" s="169" t="e">
        <f t="shared" si="90"/>
        <v>#N/A</v>
      </c>
      <c r="CD19" s="169" t="e">
        <f t="shared" si="91"/>
        <v>#N/A</v>
      </c>
      <c r="CE19" s="169" t="e">
        <f t="shared" si="92"/>
        <v>#N/A</v>
      </c>
      <c r="CF19" s="169" t="e">
        <f t="shared" si="93"/>
        <v>#N/A</v>
      </c>
      <c r="CG19" s="169" t="e">
        <f t="shared" si="94"/>
        <v>#N/A</v>
      </c>
      <c r="CH19" s="169" t="e">
        <f t="shared" si="95"/>
        <v>#N/A</v>
      </c>
      <c r="CI19" s="169" t="e">
        <f t="shared" si="96"/>
        <v>#N/A</v>
      </c>
      <c r="CJ19" s="169" t="e">
        <f t="shared" si="97"/>
        <v>#N/A</v>
      </c>
      <c r="CK19" s="169" t="e">
        <f t="shared" si="98"/>
        <v>#N/A</v>
      </c>
      <c r="CL19" s="169" t="e">
        <f t="shared" si="99"/>
        <v>#N/A</v>
      </c>
      <c r="CM19" s="169" t="e">
        <f t="shared" si="100"/>
        <v>#N/A</v>
      </c>
      <c r="CN19" s="169" t="e">
        <f t="shared" si="101"/>
        <v>#N/A</v>
      </c>
      <c r="CO19" s="169" t="e">
        <f t="shared" si="102"/>
        <v>#N/A</v>
      </c>
      <c r="CP19" s="169" t="e">
        <f t="shared" si="103"/>
        <v>#N/A</v>
      </c>
      <c r="CQ19" s="169" t="e">
        <f t="shared" si="104"/>
        <v>#N/A</v>
      </c>
      <c r="CR19" s="169" t="e">
        <f t="shared" si="105"/>
        <v>#N/A</v>
      </c>
      <c r="CS19" s="169" t="e">
        <f t="shared" si="106"/>
        <v>#N/A</v>
      </c>
      <c r="CT19" s="169" t="e">
        <f t="shared" si="107"/>
        <v>#N/A</v>
      </c>
      <c r="CU19" s="169" t="e">
        <f t="shared" si="108"/>
        <v>#N/A</v>
      </c>
      <c r="CV19" s="169" t="e">
        <f t="shared" si="109"/>
        <v>#N/A</v>
      </c>
      <c r="CW19" s="169" t="e">
        <f t="shared" si="110"/>
        <v>#N/A</v>
      </c>
      <c r="CX19" s="169" t="e">
        <f t="shared" si="111"/>
        <v>#N/A</v>
      </c>
      <c r="CY19" s="169" t="e">
        <f t="shared" si="112"/>
        <v>#N/A</v>
      </c>
      <c r="CZ19" s="169" t="e">
        <f t="shared" si="113"/>
        <v>#N/A</v>
      </c>
      <c r="DA19" s="169" t="e">
        <f t="shared" si="114"/>
        <v>#N/A</v>
      </c>
      <c r="DB19" s="169" t="e">
        <f t="shared" si="115"/>
        <v>#N/A</v>
      </c>
      <c r="DC19" s="169" t="e">
        <f t="shared" si="116"/>
        <v>#N/A</v>
      </c>
      <c r="DD19" s="169" t="e">
        <f t="shared" si="117"/>
        <v>#N/A</v>
      </c>
      <c r="DE19" s="169" t="e">
        <f t="shared" si="118"/>
        <v>#N/A</v>
      </c>
      <c r="DF19" s="169" t="e">
        <f t="shared" si="119"/>
        <v>#N/A</v>
      </c>
      <c r="DG19" s="169" t="e">
        <f t="shared" si="120"/>
        <v>#N/A</v>
      </c>
      <c r="DH19" s="169" t="e">
        <f t="shared" si="121"/>
        <v>#N/A</v>
      </c>
      <c r="DI19" s="169" t="e">
        <f t="shared" si="122"/>
        <v>#N/A</v>
      </c>
      <c r="DJ19" s="169" t="e">
        <f t="shared" si="123"/>
        <v>#N/A</v>
      </c>
      <c r="DK19" s="169" t="e">
        <f t="shared" si="124"/>
        <v>#N/A</v>
      </c>
      <c r="DL19" s="169" t="e">
        <f t="shared" si="125"/>
        <v>#N/A</v>
      </c>
      <c r="DM19" s="169" t="e">
        <f t="shared" si="126"/>
        <v>#N/A</v>
      </c>
      <c r="DN19" s="169" t="e">
        <f t="shared" si="127"/>
        <v>#N/A</v>
      </c>
      <c r="DO19" s="169" t="e">
        <f t="shared" si="128"/>
        <v>#N/A</v>
      </c>
      <c r="DP19" s="169" t="e">
        <f t="shared" si="129"/>
        <v>#N/A</v>
      </c>
      <c r="DQ19" s="169" t="e">
        <f t="shared" si="130"/>
        <v>#N/A</v>
      </c>
      <c r="DR19" s="169" t="e">
        <f t="shared" si="131"/>
        <v>#N/A</v>
      </c>
      <c r="DS19" s="169" t="e">
        <f t="shared" si="132"/>
        <v>#N/A</v>
      </c>
      <c r="DT19" s="169" t="e">
        <f t="shared" si="133"/>
        <v>#N/A</v>
      </c>
      <c r="DU19" s="169" t="e">
        <f t="shared" si="134"/>
        <v>#N/A</v>
      </c>
      <c r="DV19" s="169" t="e">
        <f t="shared" si="135"/>
        <v>#N/A</v>
      </c>
      <c r="DW19" s="169" t="e">
        <f t="shared" si="136"/>
        <v>#N/A</v>
      </c>
      <c r="DX19" s="169" t="e">
        <f t="shared" si="137"/>
        <v>#N/A</v>
      </c>
      <c r="DY19" s="169" t="e">
        <f t="shared" si="138"/>
        <v>#N/A</v>
      </c>
      <c r="DZ19" s="169" t="e">
        <f t="shared" si="139"/>
        <v>#N/A</v>
      </c>
      <c r="EA19" s="169" t="e">
        <f t="shared" si="140"/>
        <v>#N/A</v>
      </c>
      <c r="EB19" s="169" t="e">
        <f t="shared" si="141"/>
        <v>#N/A</v>
      </c>
      <c r="EC19" s="169" t="e">
        <f t="shared" si="142"/>
        <v>#N/A</v>
      </c>
      <c r="ED19" s="169" t="e">
        <f t="shared" si="143"/>
        <v>#N/A</v>
      </c>
      <c r="EE19" s="169" t="e">
        <f t="shared" si="144"/>
        <v>#N/A</v>
      </c>
      <c r="EF19" s="169" t="e">
        <f t="shared" si="145"/>
        <v>#N/A</v>
      </c>
      <c r="EG19" s="169" t="e">
        <f t="shared" si="146"/>
        <v>#N/A</v>
      </c>
      <c r="EH19" s="169" t="e">
        <f t="shared" si="147"/>
        <v>#N/A</v>
      </c>
      <c r="EI19" s="169" t="e">
        <f t="shared" si="148"/>
        <v>#N/A</v>
      </c>
      <c r="EJ19" s="169" t="e">
        <f t="shared" si="149"/>
        <v>#N/A</v>
      </c>
      <c r="EK19" s="169" t="e">
        <f t="shared" si="150"/>
        <v>#N/A</v>
      </c>
      <c r="EL19" s="169" t="e">
        <f t="shared" si="151"/>
        <v>#N/A</v>
      </c>
      <c r="EM19" s="169" t="e">
        <f t="shared" si="152"/>
        <v>#N/A</v>
      </c>
      <c r="EN19" s="169" t="e">
        <f t="shared" si="153"/>
        <v>#N/A</v>
      </c>
      <c r="EO19" s="169" t="e">
        <f t="shared" si="154"/>
        <v>#N/A</v>
      </c>
      <c r="EP19" s="169" t="e">
        <f t="shared" si="155"/>
        <v>#N/A</v>
      </c>
      <c r="EQ19" s="169" t="e">
        <f t="shared" si="156"/>
        <v>#N/A</v>
      </c>
      <c r="ER19" s="169" t="e">
        <f t="shared" si="157"/>
        <v>#N/A</v>
      </c>
      <c r="ES19" s="169" t="e">
        <f t="shared" si="158"/>
        <v>#N/A</v>
      </c>
      <c r="ET19" s="169" t="e">
        <f t="shared" si="159"/>
        <v>#N/A</v>
      </c>
      <c r="EU19" s="169" t="e">
        <f t="shared" si="160"/>
        <v>#N/A</v>
      </c>
      <c r="EV19" s="169" t="e">
        <f t="shared" si="161"/>
        <v>#N/A</v>
      </c>
      <c r="EW19" s="169" t="e">
        <f t="shared" si="162"/>
        <v>#N/A</v>
      </c>
      <c r="EX19" s="169" t="e">
        <f t="shared" si="163"/>
        <v>#N/A</v>
      </c>
      <c r="EY19" s="169" t="e">
        <f t="shared" si="164"/>
        <v>#N/A</v>
      </c>
      <c r="EZ19" s="169" t="e">
        <f t="shared" si="165"/>
        <v>#N/A</v>
      </c>
      <c r="FA19" s="169" t="e">
        <f t="shared" si="166"/>
        <v>#N/A</v>
      </c>
      <c r="FB19" s="169" t="e">
        <f t="shared" si="167"/>
        <v>#N/A</v>
      </c>
      <c r="FC19" s="169" t="e">
        <f t="shared" si="168"/>
        <v>#N/A</v>
      </c>
      <c r="FD19" s="169" t="e">
        <f t="shared" si="169"/>
        <v>#N/A</v>
      </c>
      <c r="FE19" s="169" t="e">
        <f t="shared" si="170"/>
        <v>#N/A</v>
      </c>
      <c r="FF19" s="169" t="e">
        <f t="shared" si="171"/>
        <v>#N/A</v>
      </c>
      <c r="FG19" s="169" t="e">
        <f t="shared" si="172"/>
        <v>#N/A</v>
      </c>
      <c r="FH19" s="169" t="e">
        <f t="shared" si="173"/>
        <v>#N/A</v>
      </c>
      <c r="FI19" s="169" t="e">
        <f t="shared" si="174"/>
        <v>#N/A</v>
      </c>
      <c r="FJ19" s="169" t="e">
        <f t="shared" si="175"/>
        <v>#N/A</v>
      </c>
      <c r="FK19" s="169" t="e">
        <f t="shared" si="176"/>
        <v>#N/A</v>
      </c>
      <c r="FL19" s="169" t="e">
        <f t="shared" si="177"/>
        <v>#N/A</v>
      </c>
      <c r="FM19" s="169" t="e">
        <f t="shared" si="178"/>
        <v>#N/A</v>
      </c>
      <c r="FN19" s="169" t="e">
        <f t="shared" si="179"/>
        <v>#N/A</v>
      </c>
      <c r="FO19" s="169" t="e">
        <f t="shared" si="180"/>
        <v>#N/A</v>
      </c>
      <c r="FP19" s="169" t="e">
        <f t="shared" si="181"/>
        <v>#N/A</v>
      </c>
      <c r="FQ19" s="169" t="e">
        <f t="shared" si="182"/>
        <v>#N/A</v>
      </c>
      <c r="FR19" s="169" t="e">
        <f t="shared" si="183"/>
        <v>#N/A</v>
      </c>
      <c r="FS19" s="169" t="e">
        <f t="shared" si="184"/>
        <v>#N/A</v>
      </c>
      <c r="FT19" s="169" t="e">
        <f t="shared" si="185"/>
        <v>#N/A</v>
      </c>
      <c r="FU19" s="169" t="e">
        <f t="shared" si="186"/>
        <v>#N/A</v>
      </c>
      <c r="FV19" s="169" t="e">
        <f t="shared" si="187"/>
        <v>#N/A</v>
      </c>
      <c r="FW19" s="169" t="e">
        <f t="shared" si="188"/>
        <v>#N/A</v>
      </c>
      <c r="FX19" s="169" t="e">
        <f t="shared" si="189"/>
        <v>#N/A</v>
      </c>
      <c r="FY19" s="169" t="e">
        <f t="shared" si="190"/>
        <v>#N/A</v>
      </c>
      <c r="FZ19" s="169" t="e">
        <f t="shared" si="191"/>
        <v>#N/A</v>
      </c>
      <c r="GA19" s="169" t="e">
        <f t="shared" si="192"/>
        <v>#N/A</v>
      </c>
      <c r="GB19" s="169" t="e">
        <f t="shared" si="193"/>
        <v>#N/A</v>
      </c>
      <c r="GC19" s="169" t="e">
        <f t="shared" si="194"/>
        <v>#N/A</v>
      </c>
      <c r="GD19" s="169" t="e">
        <f t="shared" si="195"/>
        <v>#N/A</v>
      </c>
      <c r="GE19" s="169" t="e">
        <f t="shared" si="196"/>
        <v>#N/A</v>
      </c>
      <c r="GF19" s="169" t="e">
        <f t="shared" si="197"/>
        <v>#N/A</v>
      </c>
      <c r="GG19" s="169" t="e">
        <f t="shared" si="198"/>
        <v>#N/A</v>
      </c>
      <c r="GH19" s="169" t="e">
        <f t="shared" si="199"/>
        <v>#N/A</v>
      </c>
      <c r="GI19" s="169" t="e">
        <f t="shared" si="200"/>
        <v>#N/A</v>
      </c>
      <c r="GJ19" s="169" t="e">
        <f t="shared" si="201"/>
        <v>#N/A</v>
      </c>
      <c r="GK19" s="169" t="e">
        <f t="shared" si="202"/>
        <v>#N/A</v>
      </c>
      <c r="GL19" s="169" t="e">
        <f t="shared" si="203"/>
        <v>#N/A</v>
      </c>
      <c r="GM19" s="169" t="e">
        <f t="shared" si="204"/>
        <v>#N/A</v>
      </c>
      <c r="GN19" s="169" t="e">
        <f t="shared" si="205"/>
        <v>#N/A</v>
      </c>
      <c r="GO19" s="169" t="e">
        <f t="shared" si="206"/>
        <v>#N/A</v>
      </c>
      <c r="GP19" s="169" t="e">
        <f t="shared" si="207"/>
        <v>#N/A</v>
      </c>
      <c r="GQ19" s="169" t="e">
        <f t="shared" si="208"/>
        <v>#N/A</v>
      </c>
      <c r="GR19" s="169" t="e">
        <f t="shared" si="209"/>
        <v>#N/A</v>
      </c>
      <c r="GS19" s="169" t="e">
        <f t="shared" si="210"/>
        <v>#N/A</v>
      </c>
      <c r="GT19" s="169" t="e">
        <f t="shared" si="211"/>
        <v>#N/A</v>
      </c>
      <c r="GU19" s="169" t="e">
        <f t="shared" si="212"/>
        <v>#N/A</v>
      </c>
      <c r="GV19" s="169" t="e">
        <f t="shared" si="213"/>
        <v>#N/A</v>
      </c>
      <c r="GW19" s="169" t="e">
        <f t="shared" si="214"/>
        <v>#N/A</v>
      </c>
      <c r="GX19" s="169" t="e">
        <f t="shared" si="215"/>
        <v>#N/A</v>
      </c>
      <c r="GY19" s="169" t="e">
        <f t="shared" si="216"/>
        <v>#N/A</v>
      </c>
      <c r="GZ19" s="169" t="e">
        <f t="shared" si="217"/>
        <v>#N/A</v>
      </c>
      <c r="HA19" s="169" t="e">
        <f t="shared" si="218"/>
        <v>#N/A</v>
      </c>
      <c r="HB19" s="169" t="e">
        <f t="shared" si="219"/>
        <v>#N/A</v>
      </c>
      <c r="HC19" s="169" t="e">
        <f t="shared" si="220"/>
        <v>#N/A</v>
      </c>
      <c r="HD19" s="169" t="e">
        <f t="shared" si="221"/>
        <v>#N/A</v>
      </c>
      <c r="HE19" s="169" t="e">
        <f t="shared" si="222"/>
        <v>#N/A</v>
      </c>
      <c r="HF19" s="169" t="e">
        <f t="shared" si="223"/>
        <v>#N/A</v>
      </c>
      <c r="HG19" s="169" t="e">
        <f t="shared" si="224"/>
        <v>#N/A</v>
      </c>
      <c r="HH19" s="169" t="e">
        <f t="shared" si="225"/>
        <v>#N/A</v>
      </c>
      <c r="HI19" s="169" t="e">
        <f t="shared" si="226"/>
        <v>#N/A</v>
      </c>
      <c r="HJ19" s="169" t="e">
        <f t="shared" si="227"/>
        <v>#N/A</v>
      </c>
      <c r="HK19" s="169" t="e">
        <f t="shared" si="228"/>
        <v>#N/A</v>
      </c>
      <c r="HL19" s="169" t="e">
        <f t="shared" si="229"/>
        <v>#N/A</v>
      </c>
      <c r="HM19" s="169" t="e">
        <f t="shared" si="230"/>
        <v>#N/A</v>
      </c>
      <c r="HN19" s="169" t="e">
        <f t="shared" si="231"/>
        <v>#N/A</v>
      </c>
      <c r="HO19" s="169" t="e">
        <f t="shared" si="232"/>
        <v>#N/A</v>
      </c>
      <c r="HP19" s="169" t="e">
        <f t="shared" si="233"/>
        <v>#N/A</v>
      </c>
      <c r="HQ19" s="169" t="e">
        <f t="shared" si="234"/>
        <v>#N/A</v>
      </c>
      <c r="HR19" s="169" t="e">
        <f t="shared" si="235"/>
        <v>#N/A</v>
      </c>
      <c r="HS19" s="169" t="e">
        <f t="shared" si="236"/>
        <v>#N/A</v>
      </c>
      <c r="HT19" s="169" t="e">
        <f t="shared" si="237"/>
        <v>#N/A</v>
      </c>
      <c r="HU19" s="169" t="e">
        <f t="shared" si="238"/>
        <v>#N/A</v>
      </c>
      <c r="HV19" s="169" t="e">
        <f t="shared" si="239"/>
        <v>#N/A</v>
      </c>
      <c r="HW19" s="169" t="e">
        <f t="shared" si="240"/>
        <v>#N/A</v>
      </c>
      <c r="HX19" s="169" t="e">
        <f t="shared" si="241"/>
        <v>#N/A</v>
      </c>
      <c r="HY19" s="169" t="e">
        <f t="shared" si="242"/>
        <v>#N/A</v>
      </c>
      <c r="HZ19" s="169" t="e">
        <f t="shared" si="243"/>
        <v>#N/A</v>
      </c>
      <c r="IA19" s="169" t="e">
        <f t="shared" si="244"/>
        <v>#N/A</v>
      </c>
      <c r="IB19" s="169" t="e">
        <f t="shared" si="245"/>
        <v>#N/A</v>
      </c>
      <c r="IC19" s="169" t="e">
        <f t="shared" si="246"/>
        <v>#N/A</v>
      </c>
      <c r="ID19" s="169" t="e">
        <f t="shared" si="247"/>
        <v>#N/A</v>
      </c>
      <c r="IE19" s="169" t="e">
        <f t="shared" si="248"/>
        <v>#N/A</v>
      </c>
      <c r="IF19" s="169" t="e">
        <f t="shared" si="249"/>
        <v>#N/A</v>
      </c>
      <c r="IG19" s="169" t="e">
        <f t="shared" si="250"/>
        <v>#N/A</v>
      </c>
      <c r="IH19" s="169" t="e">
        <f t="shared" si="251"/>
        <v>#N/A</v>
      </c>
      <c r="II19" s="169" t="e">
        <f t="shared" si="252"/>
        <v>#N/A</v>
      </c>
      <c r="IJ19" s="169" t="e">
        <f t="shared" si="253"/>
        <v>#N/A</v>
      </c>
      <c r="IK19" s="169" t="e">
        <f t="shared" si="254"/>
        <v>#N/A</v>
      </c>
      <c r="IL19" s="169" t="e">
        <f t="shared" si="255"/>
        <v>#N/A</v>
      </c>
      <c r="IM19" s="169" t="e">
        <f t="shared" si="256"/>
        <v>#N/A</v>
      </c>
      <c r="IN19" s="169" t="e">
        <f t="shared" si="257"/>
        <v>#N/A</v>
      </c>
      <c r="IO19" s="169" t="e">
        <f t="shared" si="258"/>
        <v>#N/A</v>
      </c>
      <c r="IP19" s="169" t="e">
        <f t="shared" si="259"/>
        <v>#N/A</v>
      </c>
      <c r="IQ19" s="169" t="e">
        <f t="shared" si="260"/>
        <v>#N/A</v>
      </c>
      <c r="IR19" s="169" t="e">
        <f t="shared" si="261"/>
        <v>#N/A</v>
      </c>
      <c r="IS19" s="169" t="e">
        <f t="shared" si="262"/>
        <v>#N/A</v>
      </c>
      <c r="IT19" s="169" t="e">
        <f t="shared" si="263"/>
        <v>#N/A</v>
      </c>
      <c r="IU19" s="169" t="e">
        <f t="shared" si="264"/>
        <v>#N/A</v>
      </c>
      <c r="IV19" s="169" t="e">
        <f t="shared" si="265"/>
        <v>#N/A</v>
      </c>
      <c r="IW19" s="169" t="e">
        <f t="shared" si="266"/>
        <v>#N/A</v>
      </c>
      <c r="IX19" s="169" t="e">
        <f t="shared" si="267"/>
        <v>#N/A</v>
      </c>
      <c r="IY19" s="169" t="e">
        <f t="shared" si="268"/>
        <v>#N/A</v>
      </c>
      <c r="IZ19" s="169" t="e">
        <f t="shared" si="269"/>
        <v>#N/A</v>
      </c>
      <c r="JA19" s="169" t="e">
        <f t="shared" si="270"/>
        <v>#N/A</v>
      </c>
      <c r="JB19" s="169" t="e">
        <f t="shared" si="271"/>
        <v>#N/A</v>
      </c>
      <c r="JC19" s="169" t="e">
        <f t="shared" si="272"/>
        <v>#N/A</v>
      </c>
      <c r="JD19" s="169" t="e">
        <f t="shared" si="273"/>
        <v>#N/A</v>
      </c>
      <c r="JE19" s="169" t="e">
        <f t="shared" si="274"/>
        <v>#N/A</v>
      </c>
      <c r="JF19" s="169" t="e">
        <f t="shared" si="275"/>
        <v>#N/A</v>
      </c>
      <c r="JG19" s="169" t="e">
        <f t="shared" si="276"/>
        <v>#N/A</v>
      </c>
      <c r="JH19" s="169" t="e">
        <f t="shared" si="277"/>
        <v>#N/A</v>
      </c>
      <c r="JI19" s="169" t="e">
        <f t="shared" si="278"/>
        <v>#N/A</v>
      </c>
      <c r="JJ19" s="169" t="e">
        <f t="shared" si="279"/>
        <v>#N/A</v>
      </c>
      <c r="JK19" s="169" t="e">
        <f t="shared" si="280"/>
        <v>#N/A</v>
      </c>
      <c r="JL19" s="169" t="e">
        <f t="shared" si="281"/>
        <v>#N/A</v>
      </c>
      <c r="JM19" s="169" t="e">
        <f t="shared" si="282"/>
        <v>#N/A</v>
      </c>
      <c r="JN19" s="169" t="e">
        <f t="shared" si="283"/>
        <v>#N/A</v>
      </c>
      <c r="JO19" s="169" t="e">
        <f t="shared" si="284"/>
        <v>#N/A</v>
      </c>
      <c r="JP19" s="169" t="e">
        <f t="shared" si="285"/>
        <v>#N/A</v>
      </c>
      <c r="JQ19" s="169" t="e">
        <f t="shared" si="286"/>
        <v>#N/A</v>
      </c>
      <c r="JR19" s="169" t="e">
        <f t="shared" si="287"/>
        <v>#N/A</v>
      </c>
      <c r="JS19" s="169" t="e">
        <f t="shared" si="288"/>
        <v>#N/A</v>
      </c>
      <c r="JT19" s="169" t="e">
        <f t="shared" si="289"/>
        <v>#N/A</v>
      </c>
      <c r="JU19" s="169" t="e">
        <f t="shared" si="290"/>
        <v>#N/A</v>
      </c>
      <c r="JV19" s="169" t="e">
        <f t="shared" si="291"/>
        <v>#N/A</v>
      </c>
      <c r="JW19" s="169" t="e">
        <f t="shared" si="292"/>
        <v>#N/A</v>
      </c>
      <c r="JX19" s="169" t="e">
        <f t="shared" si="293"/>
        <v>#N/A</v>
      </c>
      <c r="JY19" s="169" t="e">
        <f t="shared" si="294"/>
        <v>#N/A</v>
      </c>
      <c r="JZ19" s="169" t="e">
        <f t="shared" si="295"/>
        <v>#N/A</v>
      </c>
      <c r="KA19" s="169" t="e">
        <f t="shared" si="296"/>
        <v>#N/A</v>
      </c>
      <c r="KB19" s="169" t="e">
        <f t="shared" si="297"/>
        <v>#N/A</v>
      </c>
      <c r="KC19" s="169" t="e">
        <f t="shared" si="298"/>
        <v>#N/A</v>
      </c>
      <c r="KD19" s="169" t="e">
        <f t="shared" si="299"/>
        <v>#N/A</v>
      </c>
      <c r="KE19" s="169" t="e">
        <f t="shared" si="300"/>
        <v>#N/A</v>
      </c>
      <c r="KF19" s="169" t="e">
        <f t="shared" si="301"/>
        <v>#N/A</v>
      </c>
      <c r="KG19" s="169" t="e">
        <f t="shared" si="302"/>
        <v>#N/A</v>
      </c>
      <c r="KH19" s="169" t="e">
        <f t="shared" si="303"/>
        <v>#N/A</v>
      </c>
      <c r="KI19" s="169" t="e">
        <f t="shared" si="304"/>
        <v>#N/A</v>
      </c>
      <c r="KJ19" s="169" t="e">
        <f t="shared" si="305"/>
        <v>#N/A</v>
      </c>
      <c r="KK19" s="169" t="e">
        <f t="shared" si="306"/>
        <v>#N/A</v>
      </c>
      <c r="KL19" s="169" t="e">
        <f t="shared" si="307"/>
        <v>#N/A</v>
      </c>
      <c r="KM19" s="169" t="e">
        <f t="shared" si="308"/>
        <v>#N/A</v>
      </c>
      <c r="KN19" s="169" t="e">
        <f t="shared" si="309"/>
        <v>#N/A</v>
      </c>
    </row>
    <row r="20" spans="1:300" x14ac:dyDescent="0.3">
      <c r="A20" t="str">
        <f t="shared" si="15"/>
        <v>Spain</v>
      </c>
      <c r="G20" s="169">
        <f t="shared" si="16"/>
        <v>0.33032499713098584</v>
      </c>
      <c r="H20" s="169">
        <f t="shared" si="17"/>
        <v>0.32466549524764665</v>
      </c>
      <c r="I20" s="169">
        <f t="shared" si="18"/>
        <v>0.37040630950593223</v>
      </c>
      <c r="J20" s="169">
        <f t="shared" si="19"/>
        <v>0.45604228554545045</v>
      </c>
      <c r="K20" s="169">
        <f t="shared" si="20"/>
        <v>0.41599137449005807</v>
      </c>
      <c r="L20" s="169">
        <f t="shared" si="21"/>
        <v>0.44463370349563736</v>
      </c>
      <c r="M20" s="169">
        <f t="shared" si="22"/>
        <v>0.50705996932570652</v>
      </c>
      <c r="N20" s="169">
        <f t="shared" si="23"/>
        <v>0.42887362262247786</v>
      </c>
      <c r="O20" s="169">
        <f t="shared" si="24"/>
        <v>0.35694643903607659</v>
      </c>
      <c r="P20" s="169">
        <f t="shared" si="25"/>
        <v>0.34283343344313555</v>
      </c>
      <c r="Q20" s="169">
        <f t="shared" si="26"/>
        <v>0.30149062440204788</v>
      </c>
      <c r="R20" s="169">
        <f t="shared" si="27"/>
        <v>0.21599525130080477</v>
      </c>
      <c r="S20" s="169">
        <f t="shared" si="28"/>
        <v>0.22959477910668946</v>
      </c>
      <c r="T20" s="169">
        <f t="shared" si="29"/>
        <v>0.21219351076798576</v>
      </c>
      <c r="U20" s="169">
        <f t="shared" si="30"/>
        <v>0.20609921652025731</v>
      </c>
      <c r="V20" s="169">
        <f t="shared" si="31"/>
        <v>0.19615964491464699</v>
      </c>
      <c r="W20" s="169">
        <f t="shared" si="32"/>
        <v>0.20360792238196068</v>
      </c>
      <c r="X20" s="169">
        <f t="shared" si="33"/>
        <v>0.17296794896823098</v>
      </c>
      <c r="Y20" s="169">
        <f t="shared" si="34"/>
        <v>0.19392969989875031</v>
      </c>
      <c r="Z20" s="169">
        <f t="shared" si="35"/>
        <v>0.17892652613991467</v>
      </c>
      <c r="AA20" s="169">
        <f t="shared" si="36"/>
        <v>0.17965837487067593</v>
      </c>
      <c r="AB20" s="169">
        <f t="shared" si="37"/>
        <v>0.15822590316290008</v>
      </c>
      <c r="AC20" s="169">
        <f t="shared" si="38"/>
        <v>0.14967589862615926</v>
      </c>
      <c r="AD20" s="169">
        <f t="shared" si="39"/>
        <v>0.12177494936452327</v>
      </c>
      <c r="AE20" s="169">
        <f t="shared" si="40"/>
        <v>0.10667480804163509</v>
      </c>
      <c r="AF20" s="169">
        <f t="shared" si="41"/>
        <v>9.6394817794061893E-2</v>
      </c>
      <c r="AG20" s="169">
        <f t="shared" si="42"/>
        <v>8.880538947534844E-2</v>
      </c>
      <c r="AH20" s="169">
        <f t="shared" si="43"/>
        <v>8.2722535213155535E-2</v>
      </c>
      <c r="AI20" s="169" t="e">
        <f t="shared" si="44"/>
        <v>#N/A</v>
      </c>
      <c r="AJ20" s="169" t="e">
        <f t="shared" si="45"/>
        <v>#N/A</v>
      </c>
      <c r="AK20" s="169" t="e">
        <f t="shared" si="46"/>
        <v>#N/A</v>
      </c>
      <c r="AL20" s="169" t="e">
        <f t="shared" si="47"/>
        <v>#N/A</v>
      </c>
      <c r="AM20" s="169" t="e">
        <f t="shared" si="48"/>
        <v>#N/A</v>
      </c>
      <c r="AN20" s="169" t="e">
        <f t="shared" si="49"/>
        <v>#N/A</v>
      </c>
      <c r="AO20" s="169" t="e">
        <f t="shared" si="50"/>
        <v>#N/A</v>
      </c>
      <c r="AP20" s="169" t="e">
        <f t="shared" si="51"/>
        <v>#N/A</v>
      </c>
      <c r="AQ20" s="169" t="e">
        <f t="shared" si="52"/>
        <v>#N/A</v>
      </c>
      <c r="AR20" s="169" t="e">
        <f t="shared" si="53"/>
        <v>#N/A</v>
      </c>
      <c r="AS20" s="169" t="e">
        <f t="shared" si="54"/>
        <v>#N/A</v>
      </c>
      <c r="AT20" s="169" t="e">
        <f t="shared" si="55"/>
        <v>#N/A</v>
      </c>
      <c r="AU20" s="169" t="e">
        <f t="shared" si="56"/>
        <v>#N/A</v>
      </c>
      <c r="AV20" s="169" t="e">
        <f t="shared" si="57"/>
        <v>#N/A</v>
      </c>
      <c r="AW20" s="169" t="e">
        <f t="shared" si="58"/>
        <v>#N/A</v>
      </c>
      <c r="AX20" s="169" t="e">
        <f t="shared" si="59"/>
        <v>#N/A</v>
      </c>
      <c r="AY20" s="169" t="e">
        <f t="shared" si="60"/>
        <v>#N/A</v>
      </c>
      <c r="AZ20" s="169" t="e">
        <f t="shared" si="61"/>
        <v>#N/A</v>
      </c>
      <c r="BA20" s="169" t="e">
        <f t="shared" si="62"/>
        <v>#N/A</v>
      </c>
      <c r="BB20" s="169" t="e">
        <f t="shared" si="63"/>
        <v>#N/A</v>
      </c>
      <c r="BC20" s="169" t="e">
        <f t="shared" si="64"/>
        <v>#N/A</v>
      </c>
      <c r="BD20" s="169" t="e">
        <f t="shared" si="65"/>
        <v>#N/A</v>
      </c>
      <c r="BE20" s="169" t="e">
        <f t="shared" si="66"/>
        <v>#N/A</v>
      </c>
      <c r="BF20" s="169" t="e">
        <f t="shared" si="67"/>
        <v>#N/A</v>
      </c>
      <c r="BG20" s="169" t="e">
        <f t="shared" si="68"/>
        <v>#N/A</v>
      </c>
      <c r="BH20" s="169" t="e">
        <f t="shared" si="69"/>
        <v>#N/A</v>
      </c>
      <c r="BI20" s="169" t="e">
        <f t="shared" si="70"/>
        <v>#N/A</v>
      </c>
      <c r="BJ20" s="169" t="e">
        <f t="shared" si="71"/>
        <v>#N/A</v>
      </c>
      <c r="BK20" s="169" t="e">
        <f t="shared" si="72"/>
        <v>#N/A</v>
      </c>
      <c r="BL20" s="169" t="e">
        <f t="shared" si="73"/>
        <v>#N/A</v>
      </c>
      <c r="BM20" s="169" t="e">
        <f t="shared" si="74"/>
        <v>#N/A</v>
      </c>
      <c r="BN20" s="169" t="e">
        <f t="shared" si="75"/>
        <v>#N/A</v>
      </c>
      <c r="BO20" s="169" t="e">
        <f t="shared" si="76"/>
        <v>#N/A</v>
      </c>
      <c r="BP20" s="169" t="e">
        <f t="shared" si="77"/>
        <v>#N/A</v>
      </c>
      <c r="BQ20" s="169" t="e">
        <f t="shared" si="78"/>
        <v>#N/A</v>
      </c>
      <c r="BR20" s="169" t="e">
        <f t="shared" si="79"/>
        <v>#N/A</v>
      </c>
      <c r="BS20" s="169" t="e">
        <f t="shared" si="80"/>
        <v>#N/A</v>
      </c>
      <c r="BT20" s="169" t="e">
        <f t="shared" si="81"/>
        <v>#N/A</v>
      </c>
      <c r="BU20" s="169" t="e">
        <f t="shared" si="82"/>
        <v>#N/A</v>
      </c>
      <c r="BV20" s="169" t="e">
        <f t="shared" si="83"/>
        <v>#N/A</v>
      </c>
      <c r="BW20" s="169" t="e">
        <f t="shared" si="84"/>
        <v>#N/A</v>
      </c>
      <c r="BX20" s="169" t="e">
        <f t="shared" si="85"/>
        <v>#N/A</v>
      </c>
      <c r="BY20" s="169" t="e">
        <f t="shared" si="86"/>
        <v>#N/A</v>
      </c>
      <c r="BZ20" s="169" t="e">
        <f t="shared" si="87"/>
        <v>#N/A</v>
      </c>
      <c r="CA20" s="169" t="e">
        <f t="shared" si="88"/>
        <v>#N/A</v>
      </c>
      <c r="CB20" s="169" t="e">
        <f t="shared" si="89"/>
        <v>#N/A</v>
      </c>
      <c r="CC20" s="169" t="e">
        <f t="shared" si="90"/>
        <v>#N/A</v>
      </c>
      <c r="CD20" s="169" t="e">
        <f t="shared" si="91"/>
        <v>#N/A</v>
      </c>
      <c r="CE20" s="169" t="e">
        <f t="shared" si="92"/>
        <v>#N/A</v>
      </c>
      <c r="CF20" s="169" t="e">
        <f t="shared" si="93"/>
        <v>#N/A</v>
      </c>
      <c r="CG20" s="169" t="e">
        <f t="shared" si="94"/>
        <v>#N/A</v>
      </c>
      <c r="CH20" s="169" t="e">
        <f t="shared" si="95"/>
        <v>#N/A</v>
      </c>
      <c r="CI20" s="169" t="e">
        <f t="shared" si="96"/>
        <v>#N/A</v>
      </c>
      <c r="CJ20" s="169" t="e">
        <f t="shared" si="97"/>
        <v>#N/A</v>
      </c>
      <c r="CK20" s="169" t="e">
        <f t="shared" si="98"/>
        <v>#N/A</v>
      </c>
      <c r="CL20" s="169" t="e">
        <f t="shared" si="99"/>
        <v>#N/A</v>
      </c>
      <c r="CM20" s="169" t="e">
        <f t="shared" si="100"/>
        <v>#N/A</v>
      </c>
      <c r="CN20" s="169" t="e">
        <f t="shared" si="101"/>
        <v>#N/A</v>
      </c>
      <c r="CO20" s="169" t="e">
        <f t="shared" si="102"/>
        <v>#N/A</v>
      </c>
      <c r="CP20" s="169" t="e">
        <f t="shared" si="103"/>
        <v>#N/A</v>
      </c>
      <c r="CQ20" s="169" t="e">
        <f t="shared" si="104"/>
        <v>#N/A</v>
      </c>
      <c r="CR20" s="169" t="e">
        <f t="shared" si="105"/>
        <v>#N/A</v>
      </c>
      <c r="CS20" s="169" t="e">
        <f t="shared" si="106"/>
        <v>#N/A</v>
      </c>
      <c r="CT20" s="169" t="e">
        <f t="shared" si="107"/>
        <v>#N/A</v>
      </c>
      <c r="CU20" s="169" t="e">
        <f t="shared" si="108"/>
        <v>#N/A</v>
      </c>
      <c r="CV20" s="169" t="e">
        <f t="shared" si="109"/>
        <v>#N/A</v>
      </c>
      <c r="CW20" s="169" t="e">
        <f t="shared" si="110"/>
        <v>#N/A</v>
      </c>
      <c r="CX20" s="169" t="e">
        <f t="shared" si="111"/>
        <v>#N/A</v>
      </c>
      <c r="CY20" s="169" t="e">
        <f t="shared" si="112"/>
        <v>#N/A</v>
      </c>
      <c r="CZ20" s="169" t="e">
        <f t="shared" si="113"/>
        <v>#N/A</v>
      </c>
      <c r="DA20" s="169" t="e">
        <f t="shared" si="114"/>
        <v>#N/A</v>
      </c>
      <c r="DB20" s="169" t="e">
        <f t="shared" si="115"/>
        <v>#N/A</v>
      </c>
      <c r="DC20" s="169" t="e">
        <f t="shared" si="116"/>
        <v>#N/A</v>
      </c>
      <c r="DD20" s="169" t="e">
        <f t="shared" si="117"/>
        <v>#N/A</v>
      </c>
      <c r="DE20" s="169" t="e">
        <f t="shared" si="118"/>
        <v>#N/A</v>
      </c>
      <c r="DF20" s="169" t="e">
        <f t="shared" si="119"/>
        <v>#N/A</v>
      </c>
      <c r="DG20" s="169" t="e">
        <f t="shared" si="120"/>
        <v>#N/A</v>
      </c>
      <c r="DH20" s="169" t="e">
        <f t="shared" si="121"/>
        <v>#N/A</v>
      </c>
      <c r="DI20" s="169" t="e">
        <f t="shared" si="122"/>
        <v>#N/A</v>
      </c>
      <c r="DJ20" s="169" t="e">
        <f t="shared" si="123"/>
        <v>#N/A</v>
      </c>
      <c r="DK20" s="169" t="e">
        <f t="shared" si="124"/>
        <v>#N/A</v>
      </c>
      <c r="DL20" s="169" t="e">
        <f t="shared" si="125"/>
        <v>#N/A</v>
      </c>
      <c r="DM20" s="169" t="e">
        <f t="shared" si="126"/>
        <v>#N/A</v>
      </c>
      <c r="DN20" s="169" t="e">
        <f t="shared" si="127"/>
        <v>#N/A</v>
      </c>
      <c r="DO20" s="169" t="e">
        <f t="shared" si="128"/>
        <v>#N/A</v>
      </c>
      <c r="DP20" s="169" t="e">
        <f t="shared" si="129"/>
        <v>#N/A</v>
      </c>
      <c r="DQ20" s="169" t="e">
        <f t="shared" si="130"/>
        <v>#N/A</v>
      </c>
      <c r="DR20" s="169" t="e">
        <f t="shared" si="131"/>
        <v>#N/A</v>
      </c>
      <c r="DS20" s="169" t="e">
        <f t="shared" si="132"/>
        <v>#N/A</v>
      </c>
      <c r="DT20" s="169" t="e">
        <f t="shared" si="133"/>
        <v>#N/A</v>
      </c>
      <c r="DU20" s="169" t="e">
        <f t="shared" si="134"/>
        <v>#N/A</v>
      </c>
      <c r="DV20" s="169" t="e">
        <f t="shared" si="135"/>
        <v>#N/A</v>
      </c>
      <c r="DW20" s="169" t="e">
        <f t="shared" si="136"/>
        <v>#N/A</v>
      </c>
      <c r="DX20" s="169" t="e">
        <f t="shared" si="137"/>
        <v>#N/A</v>
      </c>
      <c r="DY20" s="169" t="e">
        <f t="shared" si="138"/>
        <v>#N/A</v>
      </c>
      <c r="DZ20" s="169" t="e">
        <f t="shared" si="139"/>
        <v>#N/A</v>
      </c>
      <c r="EA20" s="169" t="e">
        <f t="shared" si="140"/>
        <v>#N/A</v>
      </c>
      <c r="EB20" s="169" t="e">
        <f t="shared" si="141"/>
        <v>#N/A</v>
      </c>
      <c r="EC20" s="169" t="e">
        <f t="shared" si="142"/>
        <v>#N/A</v>
      </c>
      <c r="ED20" s="169" t="e">
        <f t="shared" si="143"/>
        <v>#N/A</v>
      </c>
      <c r="EE20" s="169" t="e">
        <f t="shared" si="144"/>
        <v>#N/A</v>
      </c>
      <c r="EF20" s="169" t="e">
        <f t="shared" si="145"/>
        <v>#N/A</v>
      </c>
      <c r="EG20" s="169" t="e">
        <f t="shared" si="146"/>
        <v>#N/A</v>
      </c>
      <c r="EH20" s="169" t="e">
        <f t="shared" si="147"/>
        <v>#N/A</v>
      </c>
      <c r="EI20" s="169" t="e">
        <f t="shared" si="148"/>
        <v>#N/A</v>
      </c>
      <c r="EJ20" s="169" t="e">
        <f t="shared" si="149"/>
        <v>#N/A</v>
      </c>
      <c r="EK20" s="169" t="e">
        <f t="shared" si="150"/>
        <v>#N/A</v>
      </c>
      <c r="EL20" s="169" t="e">
        <f t="shared" si="151"/>
        <v>#N/A</v>
      </c>
      <c r="EM20" s="169" t="e">
        <f t="shared" si="152"/>
        <v>#N/A</v>
      </c>
      <c r="EN20" s="169" t="e">
        <f t="shared" si="153"/>
        <v>#N/A</v>
      </c>
      <c r="EO20" s="169" t="e">
        <f t="shared" si="154"/>
        <v>#N/A</v>
      </c>
      <c r="EP20" s="169" t="e">
        <f t="shared" si="155"/>
        <v>#N/A</v>
      </c>
      <c r="EQ20" s="169" t="e">
        <f t="shared" si="156"/>
        <v>#N/A</v>
      </c>
      <c r="ER20" s="169" t="e">
        <f t="shared" si="157"/>
        <v>#N/A</v>
      </c>
      <c r="ES20" s="169" t="e">
        <f t="shared" si="158"/>
        <v>#N/A</v>
      </c>
      <c r="ET20" s="169" t="e">
        <f t="shared" si="159"/>
        <v>#N/A</v>
      </c>
      <c r="EU20" s="169" t="e">
        <f t="shared" si="160"/>
        <v>#N/A</v>
      </c>
      <c r="EV20" s="169" t="e">
        <f t="shared" si="161"/>
        <v>#N/A</v>
      </c>
      <c r="EW20" s="169" t="e">
        <f t="shared" si="162"/>
        <v>#N/A</v>
      </c>
      <c r="EX20" s="169" t="e">
        <f t="shared" si="163"/>
        <v>#N/A</v>
      </c>
      <c r="EY20" s="169" t="e">
        <f t="shared" si="164"/>
        <v>#N/A</v>
      </c>
      <c r="EZ20" s="169" t="e">
        <f t="shared" si="165"/>
        <v>#N/A</v>
      </c>
      <c r="FA20" s="169" t="e">
        <f t="shared" si="166"/>
        <v>#N/A</v>
      </c>
      <c r="FB20" s="169" t="e">
        <f t="shared" si="167"/>
        <v>#N/A</v>
      </c>
      <c r="FC20" s="169" t="e">
        <f t="shared" si="168"/>
        <v>#N/A</v>
      </c>
      <c r="FD20" s="169" t="e">
        <f t="shared" si="169"/>
        <v>#N/A</v>
      </c>
      <c r="FE20" s="169" t="e">
        <f t="shared" si="170"/>
        <v>#N/A</v>
      </c>
      <c r="FF20" s="169" t="e">
        <f t="shared" si="171"/>
        <v>#N/A</v>
      </c>
      <c r="FG20" s="169" t="e">
        <f t="shared" si="172"/>
        <v>#N/A</v>
      </c>
      <c r="FH20" s="169" t="e">
        <f t="shared" si="173"/>
        <v>#N/A</v>
      </c>
      <c r="FI20" s="169" t="e">
        <f t="shared" si="174"/>
        <v>#N/A</v>
      </c>
      <c r="FJ20" s="169" t="e">
        <f t="shared" si="175"/>
        <v>#N/A</v>
      </c>
      <c r="FK20" s="169" t="e">
        <f t="shared" si="176"/>
        <v>#N/A</v>
      </c>
      <c r="FL20" s="169" t="e">
        <f t="shared" si="177"/>
        <v>#N/A</v>
      </c>
      <c r="FM20" s="169" t="e">
        <f t="shared" si="178"/>
        <v>#N/A</v>
      </c>
      <c r="FN20" s="169" t="e">
        <f t="shared" si="179"/>
        <v>#N/A</v>
      </c>
      <c r="FO20" s="169" t="e">
        <f t="shared" si="180"/>
        <v>#N/A</v>
      </c>
      <c r="FP20" s="169" t="e">
        <f t="shared" si="181"/>
        <v>#N/A</v>
      </c>
      <c r="FQ20" s="169" t="e">
        <f t="shared" si="182"/>
        <v>#N/A</v>
      </c>
      <c r="FR20" s="169" t="e">
        <f t="shared" si="183"/>
        <v>#N/A</v>
      </c>
      <c r="FS20" s="169" t="e">
        <f t="shared" si="184"/>
        <v>#N/A</v>
      </c>
      <c r="FT20" s="169" t="e">
        <f t="shared" si="185"/>
        <v>#N/A</v>
      </c>
      <c r="FU20" s="169" t="e">
        <f t="shared" si="186"/>
        <v>#N/A</v>
      </c>
      <c r="FV20" s="169" t="e">
        <f t="shared" si="187"/>
        <v>#N/A</v>
      </c>
      <c r="FW20" s="169" t="e">
        <f t="shared" si="188"/>
        <v>#N/A</v>
      </c>
      <c r="FX20" s="169" t="e">
        <f t="shared" si="189"/>
        <v>#N/A</v>
      </c>
      <c r="FY20" s="169" t="e">
        <f t="shared" si="190"/>
        <v>#N/A</v>
      </c>
      <c r="FZ20" s="169" t="e">
        <f t="shared" si="191"/>
        <v>#N/A</v>
      </c>
      <c r="GA20" s="169" t="e">
        <f t="shared" si="192"/>
        <v>#N/A</v>
      </c>
      <c r="GB20" s="169" t="e">
        <f t="shared" si="193"/>
        <v>#N/A</v>
      </c>
      <c r="GC20" s="169" t="e">
        <f t="shared" si="194"/>
        <v>#N/A</v>
      </c>
      <c r="GD20" s="169" t="e">
        <f t="shared" si="195"/>
        <v>#N/A</v>
      </c>
      <c r="GE20" s="169" t="e">
        <f t="shared" si="196"/>
        <v>#N/A</v>
      </c>
      <c r="GF20" s="169" t="e">
        <f t="shared" si="197"/>
        <v>#N/A</v>
      </c>
      <c r="GG20" s="169" t="e">
        <f t="shared" si="198"/>
        <v>#N/A</v>
      </c>
      <c r="GH20" s="169" t="e">
        <f t="shared" si="199"/>
        <v>#N/A</v>
      </c>
      <c r="GI20" s="169" t="e">
        <f t="shared" si="200"/>
        <v>#N/A</v>
      </c>
      <c r="GJ20" s="169" t="e">
        <f t="shared" si="201"/>
        <v>#N/A</v>
      </c>
      <c r="GK20" s="169" t="e">
        <f t="shared" si="202"/>
        <v>#N/A</v>
      </c>
      <c r="GL20" s="169" t="e">
        <f t="shared" si="203"/>
        <v>#N/A</v>
      </c>
      <c r="GM20" s="169" t="e">
        <f t="shared" si="204"/>
        <v>#N/A</v>
      </c>
      <c r="GN20" s="169" t="e">
        <f t="shared" si="205"/>
        <v>#N/A</v>
      </c>
      <c r="GO20" s="169" t="e">
        <f t="shared" si="206"/>
        <v>#N/A</v>
      </c>
      <c r="GP20" s="169" t="e">
        <f t="shared" si="207"/>
        <v>#N/A</v>
      </c>
      <c r="GQ20" s="169" t="e">
        <f t="shared" si="208"/>
        <v>#N/A</v>
      </c>
      <c r="GR20" s="169" t="e">
        <f t="shared" si="209"/>
        <v>#N/A</v>
      </c>
      <c r="GS20" s="169" t="e">
        <f t="shared" si="210"/>
        <v>#N/A</v>
      </c>
      <c r="GT20" s="169" t="e">
        <f t="shared" si="211"/>
        <v>#N/A</v>
      </c>
      <c r="GU20" s="169" t="e">
        <f t="shared" si="212"/>
        <v>#N/A</v>
      </c>
      <c r="GV20" s="169" t="e">
        <f t="shared" si="213"/>
        <v>#N/A</v>
      </c>
      <c r="GW20" s="169" t="e">
        <f t="shared" si="214"/>
        <v>#N/A</v>
      </c>
      <c r="GX20" s="169" t="e">
        <f t="shared" si="215"/>
        <v>#N/A</v>
      </c>
      <c r="GY20" s="169" t="e">
        <f t="shared" si="216"/>
        <v>#N/A</v>
      </c>
      <c r="GZ20" s="169" t="e">
        <f t="shared" si="217"/>
        <v>#N/A</v>
      </c>
      <c r="HA20" s="169" t="e">
        <f t="shared" si="218"/>
        <v>#N/A</v>
      </c>
      <c r="HB20" s="169" t="e">
        <f t="shared" si="219"/>
        <v>#N/A</v>
      </c>
      <c r="HC20" s="169" t="e">
        <f t="shared" si="220"/>
        <v>#N/A</v>
      </c>
      <c r="HD20" s="169" t="e">
        <f t="shared" si="221"/>
        <v>#N/A</v>
      </c>
      <c r="HE20" s="169" t="e">
        <f t="shared" si="222"/>
        <v>#N/A</v>
      </c>
      <c r="HF20" s="169" t="e">
        <f t="shared" si="223"/>
        <v>#N/A</v>
      </c>
      <c r="HG20" s="169" t="e">
        <f t="shared" si="224"/>
        <v>#N/A</v>
      </c>
      <c r="HH20" s="169" t="e">
        <f t="shared" si="225"/>
        <v>#N/A</v>
      </c>
      <c r="HI20" s="169" t="e">
        <f t="shared" si="226"/>
        <v>#N/A</v>
      </c>
      <c r="HJ20" s="169" t="e">
        <f t="shared" si="227"/>
        <v>#N/A</v>
      </c>
      <c r="HK20" s="169" t="e">
        <f t="shared" si="228"/>
        <v>#N/A</v>
      </c>
      <c r="HL20" s="169" t="e">
        <f t="shared" si="229"/>
        <v>#N/A</v>
      </c>
      <c r="HM20" s="169" t="e">
        <f t="shared" si="230"/>
        <v>#N/A</v>
      </c>
      <c r="HN20" s="169" t="e">
        <f t="shared" si="231"/>
        <v>#N/A</v>
      </c>
      <c r="HO20" s="169" t="e">
        <f t="shared" si="232"/>
        <v>#N/A</v>
      </c>
      <c r="HP20" s="169" t="e">
        <f t="shared" si="233"/>
        <v>#N/A</v>
      </c>
      <c r="HQ20" s="169" t="e">
        <f t="shared" si="234"/>
        <v>#N/A</v>
      </c>
      <c r="HR20" s="169" t="e">
        <f t="shared" si="235"/>
        <v>#N/A</v>
      </c>
      <c r="HS20" s="169" t="e">
        <f t="shared" si="236"/>
        <v>#N/A</v>
      </c>
      <c r="HT20" s="169" t="e">
        <f t="shared" si="237"/>
        <v>#N/A</v>
      </c>
      <c r="HU20" s="169" t="e">
        <f t="shared" si="238"/>
        <v>#N/A</v>
      </c>
      <c r="HV20" s="169" t="e">
        <f t="shared" si="239"/>
        <v>#N/A</v>
      </c>
      <c r="HW20" s="169" t="e">
        <f t="shared" si="240"/>
        <v>#N/A</v>
      </c>
      <c r="HX20" s="169" t="e">
        <f t="shared" si="241"/>
        <v>#N/A</v>
      </c>
      <c r="HY20" s="169" t="e">
        <f t="shared" si="242"/>
        <v>#N/A</v>
      </c>
      <c r="HZ20" s="169" t="e">
        <f t="shared" si="243"/>
        <v>#N/A</v>
      </c>
      <c r="IA20" s="169" t="e">
        <f t="shared" si="244"/>
        <v>#N/A</v>
      </c>
      <c r="IB20" s="169" t="e">
        <f t="shared" si="245"/>
        <v>#N/A</v>
      </c>
      <c r="IC20" s="169" t="e">
        <f t="shared" si="246"/>
        <v>#N/A</v>
      </c>
      <c r="ID20" s="169" t="e">
        <f t="shared" si="247"/>
        <v>#N/A</v>
      </c>
      <c r="IE20" s="169" t="e">
        <f t="shared" si="248"/>
        <v>#N/A</v>
      </c>
      <c r="IF20" s="169" t="e">
        <f t="shared" si="249"/>
        <v>#N/A</v>
      </c>
      <c r="IG20" s="169" t="e">
        <f t="shared" si="250"/>
        <v>#N/A</v>
      </c>
      <c r="IH20" s="169" t="e">
        <f t="shared" si="251"/>
        <v>#N/A</v>
      </c>
      <c r="II20" s="169" t="e">
        <f t="shared" si="252"/>
        <v>#N/A</v>
      </c>
      <c r="IJ20" s="169" t="e">
        <f t="shared" si="253"/>
        <v>#N/A</v>
      </c>
      <c r="IK20" s="169" t="e">
        <f t="shared" si="254"/>
        <v>#N/A</v>
      </c>
      <c r="IL20" s="169" t="e">
        <f t="shared" si="255"/>
        <v>#N/A</v>
      </c>
      <c r="IM20" s="169" t="e">
        <f t="shared" si="256"/>
        <v>#N/A</v>
      </c>
      <c r="IN20" s="169" t="e">
        <f t="shared" si="257"/>
        <v>#N/A</v>
      </c>
      <c r="IO20" s="169" t="e">
        <f t="shared" si="258"/>
        <v>#N/A</v>
      </c>
      <c r="IP20" s="169" t="e">
        <f t="shared" si="259"/>
        <v>#N/A</v>
      </c>
      <c r="IQ20" s="169" t="e">
        <f t="shared" si="260"/>
        <v>#N/A</v>
      </c>
      <c r="IR20" s="169" t="e">
        <f t="shared" si="261"/>
        <v>#N/A</v>
      </c>
      <c r="IS20" s="169" t="e">
        <f t="shared" si="262"/>
        <v>#N/A</v>
      </c>
      <c r="IT20" s="169" t="e">
        <f t="shared" si="263"/>
        <v>#N/A</v>
      </c>
      <c r="IU20" s="169" t="e">
        <f t="shared" si="264"/>
        <v>#N/A</v>
      </c>
      <c r="IV20" s="169" t="e">
        <f t="shared" si="265"/>
        <v>#N/A</v>
      </c>
      <c r="IW20" s="169" t="e">
        <f t="shared" si="266"/>
        <v>#N/A</v>
      </c>
      <c r="IX20" s="169" t="e">
        <f t="shared" si="267"/>
        <v>#N/A</v>
      </c>
      <c r="IY20" s="169" t="e">
        <f t="shared" si="268"/>
        <v>#N/A</v>
      </c>
      <c r="IZ20" s="169" t="e">
        <f t="shared" si="269"/>
        <v>#N/A</v>
      </c>
      <c r="JA20" s="169" t="e">
        <f t="shared" si="270"/>
        <v>#N/A</v>
      </c>
      <c r="JB20" s="169" t="e">
        <f t="shared" si="271"/>
        <v>#N/A</v>
      </c>
      <c r="JC20" s="169" t="e">
        <f t="shared" si="272"/>
        <v>#N/A</v>
      </c>
      <c r="JD20" s="169" t="e">
        <f t="shared" si="273"/>
        <v>#N/A</v>
      </c>
      <c r="JE20" s="169" t="e">
        <f t="shared" si="274"/>
        <v>#N/A</v>
      </c>
      <c r="JF20" s="169" t="e">
        <f t="shared" si="275"/>
        <v>#N/A</v>
      </c>
      <c r="JG20" s="169" t="e">
        <f t="shared" si="276"/>
        <v>#N/A</v>
      </c>
      <c r="JH20" s="169" t="e">
        <f t="shared" si="277"/>
        <v>#N/A</v>
      </c>
      <c r="JI20" s="169" t="e">
        <f t="shared" si="278"/>
        <v>#N/A</v>
      </c>
      <c r="JJ20" s="169" t="e">
        <f t="shared" si="279"/>
        <v>#N/A</v>
      </c>
      <c r="JK20" s="169" t="e">
        <f t="shared" si="280"/>
        <v>#N/A</v>
      </c>
      <c r="JL20" s="169" t="e">
        <f t="shared" si="281"/>
        <v>#N/A</v>
      </c>
      <c r="JM20" s="169" t="e">
        <f t="shared" si="282"/>
        <v>#N/A</v>
      </c>
      <c r="JN20" s="169" t="e">
        <f t="shared" si="283"/>
        <v>#N/A</v>
      </c>
      <c r="JO20" s="169" t="e">
        <f t="shared" si="284"/>
        <v>#N/A</v>
      </c>
      <c r="JP20" s="169" t="e">
        <f t="shared" si="285"/>
        <v>#N/A</v>
      </c>
      <c r="JQ20" s="169" t="e">
        <f t="shared" si="286"/>
        <v>#N/A</v>
      </c>
      <c r="JR20" s="169" t="e">
        <f t="shared" si="287"/>
        <v>#N/A</v>
      </c>
      <c r="JS20" s="169" t="e">
        <f t="shared" si="288"/>
        <v>#N/A</v>
      </c>
      <c r="JT20" s="169" t="e">
        <f t="shared" si="289"/>
        <v>#N/A</v>
      </c>
      <c r="JU20" s="169" t="e">
        <f t="shared" si="290"/>
        <v>#N/A</v>
      </c>
      <c r="JV20" s="169" t="e">
        <f t="shared" si="291"/>
        <v>#N/A</v>
      </c>
      <c r="JW20" s="169" t="e">
        <f t="shared" si="292"/>
        <v>#N/A</v>
      </c>
      <c r="JX20" s="169" t="e">
        <f t="shared" si="293"/>
        <v>#N/A</v>
      </c>
      <c r="JY20" s="169" t="e">
        <f t="shared" si="294"/>
        <v>#N/A</v>
      </c>
      <c r="JZ20" s="169" t="e">
        <f t="shared" si="295"/>
        <v>#N/A</v>
      </c>
      <c r="KA20" s="169" t="e">
        <f t="shared" si="296"/>
        <v>#N/A</v>
      </c>
      <c r="KB20" s="169" t="e">
        <f t="shared" si="297"/>
        <v>#N/A</v>
      </c>
      <c r="KC20" s="169" t="e">
        <f t="shared" si="298"/>
        <v>#N/A</v>
      </c>
      <c r="KD20" s="169" t="e">
        <f t="shared" si="299"/>
        <v>#N/A</v>
      </c>
      <c r="KE20" s="169" t="e">
        <f t="shared" si="300"/>
        <v>#N/A</v>
      </c>
      <c r="KF20" s="169" t="e">
        <f t="shared" si="301"/>
        <v>#N/A</v>
      </c>
      <c r="KG20" s="169" t="e">
        <f t="shared" si="302"/>
        <v>#N/A</v>
      </c>
      <c r="KH20" s="169" t="e">
        <f t="shared" si="303"/>
        <v>#N/A</v>
      </c>
      <c r="KI20" s="169" t="e">
        <f t="shared" si="304"/>
        <v>#N/A</v>
      </c>
      <c r="KJ20" s="169" t="e">
        <f t="shared" si="305"/>
        <v>#N/A</v>
      </c>
      <c r="KK20" s="169" t="e">
        <f t="shared" si="306"/>
        <v>#N/A</v>
      </c>
      <c r="KL20" s="169" t="e">
        <f t="shared" si="307"/>
        <v>#N/A</v>
      </c>
      <c r="KM20" s="169" t="e">
        <f t="shared" si="308"/>
        <v>#N/A</v>
      </c>
      <c r="KN20" s="169" t="e">
        <f t="shared" si="309"/>
        <v>#N/A</v>
      </c>
    </row>
    <row r="21" spans="1:300" x14ac:dyDescent="0.3"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69"/>
      <c r="AM21" s="169"/>
      <c r="AN21" s="169"/>
      <c r="AO21" s="169"/>
      <c r="AP21" s="169"/>
      <c r="AQ21" s="169"/>
      <c r="AR21" s="169"/>
      <c r="AS21" s="169"/>
      <c r="AT21" s="169"/>
      <c r="AU21" s="169"/>
      <c r="AV21" s="169"/>
      <c r="AW21" s="169"/>
      <c r="AX21" s="169"/>
      <c r="AY21" s="169"/>
      <c r="AZ21" s="169"/>
      <c r="BA21" s="169"/>
      <c r="BB21" s="169"/>
      <c r="BC21" s="169"/>
      <c r="BD21" s="169"/>
      <c r="BE21" s="169"/>
      <c r="BF21" s="169"/>
      <c r="BG21" s="169"/>
      <c r="BH21" s="169"/>
      <c r="BI21" s="169"/>
      <c r="BJ21" s="169"/>
      <c r="BK21" s="169"/>
      <c r="BL21" s="169"/>
      <c r="BM21" s="169"/>
      <c r="BN21" s="169"/>
      <c r="BO21" s="169"/>
      <c r="BP21" s="169"/>
      <c r="BQ21" s="169"/>
      <c r="BR21" s="169"/>
      <c r="BS21" s="169"/>
      <c r="BT21" s="169"/>
      <c r="BU21" s="169"/>
      <c r="BV21" s="169"/>
      <c r="BW21" s="169"/>
      <c r="BX21" s="169"/>
      <c r="BY21" s="169"/>
      <c r="BZ21" s="169"/>
      <c r="CA21" s="169"/>
      <c r="CB21" s="169"/>
      <c r="CC21" s="169"/>
      <c r="CD21" s="169"/>
      <c r="CE21" s="169"/>
      <c r="CF21" s="169"/>
      <c r="CG21" s="169"/>
      <c r="CH21" s="169"/>
      <c r="CI21" s="169"/>
      <c r="CJ21" s="169"/>
      <c r="CK21" s="169"/>
      <c r="CL21" s="169"/>
      <c r="CM21" s="169"/>
      <c r="CN21" s="169"/>
      <c r="CO21" s="169"/>
      <c r="CP21" s="169"/>
      <c r="CQ21" s="169"/>
      <c r="CR21" s="169"/>
      <c r="CS21" s="169"/>
      <c r="CT21" s="169"/>
      <c r="CU21" s="169"/>
      <c r="CV21" s="169"/>
      <c r="CW21" s="169"/>
      <c r="CX21" s="169"/>
      <c r="CY21" s="169"/>
      <c r="CZ21" s="169"/>
      <c r="DA21" s="169"/>
      <c r="DB21" s="169"/>
      <c r="DC21" s="169"/>
      <c r="DD21" s="169"/>
      <c r="DE21" s="169"/>
      <c r="DF21" s="169"/>
      <c r="DG21" s="169"/>
      <c r="DH21" s="169"/>
      <c r="DI21" s="169"/>
      <c r="DJ21" s="169"/>
      <c r="DK21" s="169"/>
      <c r="DL21" s="169"/>
      <c r="DM21" s="169"/>
      <c r="DN21" s="169"/>
      <c r="DO21" s="169"/>
      <c r="DP21" s="169"/>
      <c r="DQ21" s="169"/>
      <c r="DR21" s="169"/>
      <c r="DS21" s="169"/>
      <c r="DT21" s="169"/>
      <c r="DU21" s="169"/>
      <c r="DV21" s="169"/>
      <c r="DW21" s="169"/>
      <c r="DX21" s="169"/>
      <c r="DY21" s="169"/>
      <c r="DZ21" s="169"/>
      <c r="EA21" s="169"/>
      <c r="EB21" s="169"/>
      <c r="EC21" s="169"/>
      <c r="ED21" s="169"/>
      <c r="EE21" s="169"/>
      <c r="EF21" s="169"/>
      <c r="EG21" s="169"/>
      <c r="EH21" s="169"/>
      <c r="EI21" s="169"/>
      <c r="EJ21" s="169"/>
      <c r="EK21" s="169"/>
      <c r="EL21" s="169"/>
      <c r="EM21" s="169"/>
      <c r="EN21" s="169"/>
      <c r="EO21" s="169"/>
      <c r="EP21" s="169"/>
      <c r="EQ21" s="169"/>
      <c r="ER21" s="169"/>
      <c r="ES21" s="169"/>
      <c r="ET21" s="169"/>
      <c r="EU21" s="169"/>
      <c r="EV21" s="169"/>
      <c r="EW21" s="169"/>
      <c r="EX21" s="169"/>
      <c r="EY21" s="169"/>
      <c r="EZ21" s="169"/>
      <c r="FA21" s="169"/>
      <c r="FB21" s="169"/>
      <c r="FC21" s="169"/>
      <c r="FD21" s="169"/>
      <c r="FE21" s="169"/>
      <c r="FF21" s="169"/>
      <c r="FG21" s="169"/>
      <c r="FH21" s="169"/>
      <c r="FI21" s="169"/>
      <c r="FJ21" s="169"/>
      <c r="FK21" s="169"/>
      <c r="FL21" s="169"/>
      <c r="FM21" s="169"/>
      <c r="FN21" s="169"/>
      <c r="FO21" s="169"/>
      <c r="FP21" s="169"/>
      <c r="FQ21" s="169"/>
      <c r="FR21" s="169"/>
      <c r="FS21" s="169"/>
      <c r="FT21" s="169"/>
      <c r="FU21" s="169"/>
      <c r="FV21" s="169"/>
      <c r="FW21" s="169"/>
      <c r="FX21" s="169"/>
      <c r="FY21" s="169"/>
      <c r="FZ21" s="169"/>
      <c r="GA21" s="169"/>
      <c r="GB21" s="169"/>
      <c r="GC21" s="169"/>
      <c r="GD21" s="169"/>
      <c r="GE21" s="169"/>
      <c r="GF21" s="169"/>
      <c r="GG21" s="169"/>
      <c r="GH21" s="169"/>
      <c r="GI21" s="169"/>
      <c r="GJ21" s="169"/>
      <c r="GK21" s="169"/>
      <c r="GL21" s="169"/>
      <c r="GM21" s="169"/>
      <c r="GN21" s="169"/>
      <c r="GO21" s="169"/>
      <c r="GP21" s="169"/>
      <c r="GQ21" s="169"/>
      <c r="GR21" s="169"/>
      <c r="GS21" s="169"/>
      <c r="GT21" s="169"/>
      <c r="GU21" s="169"/>
      <c r="GV21" s="169"/>
      <c r="GW21" s="169"/>
      <c r="GX21" s="169"/>
      <c r="GY21" s="169"/>
      <c r="GZ21" s="169"/>
      <c r="HA21" s="169"/>
      <c r="HB21" s="169"/>
      <c r="HC21" s="169"/>
      <c r="HD21" s="169"/>
      <c r="HE21" s="169"/>
      <c r="HF21" s="169"/>
      <c r="HG21" s="169"/>
      <c r="HH21" s="169"/>
      <c r="HI21" s="169"/>
      <c r="HJ21" s="169"/>
      <c r="HK21" s="169"/>
      <c r="HL21" s="169"/>
      <c r="HM21" s="169"/>
      <c r="HN21" s="169"/>
      <c r="HO21" s="169"/>
      <c r="HP21" s="169"/>
      <c r="HQ21" s="169"/>
      <c r="HR21" s="169"/>
      <c r="HS21" s="169"/>
      <c r="HT21" s="169"/>
      <c r="HU21" s="169"/>
      <c r="HV21" s="169"/>
      <c r="HW21" s="169"/>
      <c r="HX21" s="169"/>
      <c r="HY21" s="169"/>
      <c r="HZ21" s="169"/>
      <c r="IA21" s="169"/>
      <c r="IB21" s="169"/>
      <c r="IC21" s="169"/>
      <c r="ID21" s="169"/>
      <c r="IE21" s="169"/>
      <c r="IF21" s="169"/>
      <c r="IG21" s="169"/>
      <c r="IH21" s="169"/>
      <c r="II21" s="169"/>
      <c r="IJ21" s="169"/>
      <c r="IK21" s="169"/>
      <c r="IL21" s="169"/>
      <c r="IM21" s="169"/>
      <c r="IN21" s="169"/>
      <c r="IO21" s="169"/>
      <c r="IP21" s="169"/>
      <c r="IQ21" s="169"/>
      <c r="IR21" s="169"/>
      <c r="IS21" s="169"/>
      <c r="IT21" s="169"/>
      <c r="IU21" s="169"/>
      <c r="IV21" s="169"/>
      <c r="IW21" s="169"/>
      <c r="IX21" s="169"/>
      <c r="IY21" s="169"/>
      <c r="IZ21" s="169"/>
      <c r="JA21" s="169"/>
      <c r="JB21" s="169"/>
      <c r="JC21" s="169"/>
      <c r="JD21" s="169"/>
      <c r="JE21" s="169"/>
      <c r="JF21" s="169"/>
      <c r="JG21" s="169"/>
      <c r="JH21" s="169"/>
      <c r="JI21" s="169"/>
      <c r="JJ21" s="169"/>
      <c r="JK21" s="169"/>
      <c r="JL21" s="169"/>
      <c r="JM21" s="169"/>
      <c r="JN21" s="169"/>
      <c r="JO21" s="169"/>
      <c r="JP21" s="169"/>
      <c r="JQ21" s="169"/>
      <c r="JR21" s="169"/>
      <c r="JS21" s="169"/>
      <c r="JT21" s="169"/>
      <c r="JU21" s="169"/>
      <c r="JV21" s="169"/>
      <c r="JW21" s="169"/>
      <c r="JX21" s="169"/>
      <c r="JY21" s="169"/>
      <c r="JZ21" s="169"/>
      <c r="KA21" s="169"/>
      <c r="KB21" s="169"/>
      <c r="KC21" s="169"/>
      <c r="KD21" s="169"/>
      <c r="KE21" s="169"/>
      <c r="KF21" s="169"/>
      <c r="KG21" s="169"/>
      <c r="KH21" s="169"/>
      <c r="KI21" s="169"/>
      <c r="KJ21" s="169"/>
      <c r="KK21" s="169"/>
      <c r="KL21" s="169"/>
      <c r="KM21" s="169"/>
      <c r="KN21" s="169"/>
    </row>
    <row r="22" spans="1:300" x14ac:dyDescent="0.3"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69"/>
      <c r="AY22" s="169"/>
      <c r="AZ22" s="169"/>
      <c r="BA22" s="169"/>
      <c r="BB22" s="169"/>
      <c r="BC22" s="169"/>
      <c r="BD22" s="169"/>
      <c r="BE22" s="169"/>
      <c r="BF22" s="169"/>
      <c r="BG22" s="169"/>
      <c r="BH22" s="169"/>
      <c r="BI22" s="169"/>
      <c r="BJ22" s="169"/>
      <c r="BK22" s="169"/>
      <c r="BL22" s="169"/>
      <c r="BM22" s="169"/>
      <c r="BN22" s="169"/>
      <c r="BO22" s="169"/>
      <c r="BP22" s="169"/>
    </row>
    <row r="23" spans="1:300" x14ac:dyDescent="0.3"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69"/>
      <c r="AY23" s="169"/>
      <c r="AZ23" s="169"/>
      <c r="BA23" s="169"/>
      <c r="BB23" s="169"/>
      <c r="BC23" s="169"/>
      <c r="BD23" s="169"/>
      <c r="BE23" s="169"/>
      <c r="BF23" s="169"/>
      <c r="BG23" s="169"/>
      <c r="BH23" s="169"/>
      <c r="BI23" s="169"/>
      <c r="BJ23" s="169"/>
      <c r="BK23" s="169"/>
      <c r="BL23" s="169"/>
      <c r="BM23" s="169"/>
      <c r="BN23" s="169"/>
      <c r="BO23" s="169"/>
      <c r="BP23" s="169"/>
    </row>
    <row r="24" spans="1:300" x14ac:dyDescent="0.3">
      <c r="A24" t="s">
        <v>628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169">
        <f>AVERAGE(E14:G14)</f>
        <v>0.27049993459236288</v>
      </c>
      <c r="H25" s="169">
        <f t="shared" ref="H25:BP25" si="607">AVERAGE(F14:H14)</f>
        <v>0.2495262844602617</v>
      </c>
      <c r="I25" s="169">
        <f t="shared" si="607"/>
        <v>0.24403006875284414</v>
      </c>
      <c r="J25" s="169">
        <f t="shared" si="607"/>
        <v>0.23373312897666207</v>
      </c>
      <c r="K25" s="169">
        <f t="shared" si="607"/>
        <v>0.25374486600422136</v>
      </c>
      <c r="L25" s="169">
        <f t="shared" si="607"/>
        <v>0.27167608524185255</v>
      </c>
      <c r="M25" s="169">
        <f t="shared" si="607"/>
        <v>0.2837174121513597</v>
      </c>
      <c r="N25" s="169">
        <f t="shared" si="607"/>
        <v>0.27798676891141499</v>
      </c>
      <c r="O25" s="169">
        <f t="shared" si="607"/>
        <v>0.27213073757024314</v>
      </c>
      <c r="P25" s="169">
        <f t="shared" si="607"/>
        <v>0.25810854602834027</v>
      </c>
      <c r="Q25" s="169">
        <f t="shared" si="607"/>
        <v>0.24850634559237003</v>
      </c>
      <c r="R25" s="169">
        <f t="shared" si="607"/>
        <v>0.24780174429306254</v>
      </c>
      <c r="S25" s="169">
        <f t="shared" si="607"/>
        <v>0.24989873005169269</v>
      </c>
      <c r="T25" s="169">
        <f t="shared" si="607"/>
        <v>0.23753340023376338</v>
      </c>
      <c r="U25" s="169">
        <f t="shared" si="607"/>
        <v>0.2154417606746426</v>
      </c>
      <c r="V25" s="169">
        <f t="shared" si="607"/>
        <v>0.19929465106422248</v>
      </c>
      <c r="W25" s="169">
        <f t="shared" si="607"/>
        <v>0.19227818624972234</v>
      </c>
      <c r="X25" s="169">
        <f t="shared" si="607"/>
        <v>0.19447168837066076</v>
      </c>
      <c r="Y25" s="169">
        <f t="shared" si="607"/>
        <v>0.20001372525716041</v>
      </c>
      <c r="Z25" s="169">
        <f t="shared" si="607"/>
        <v>0.20307110605044287</v>
      </c>
      <c r="AA25" s="169">
        <f t="shared" si="607"/>
        <v>0.19533254360031682</v>
      </c>
      <c r="AB25" s="169">
        <f t="shared" si="607"/>
        <v>0.18135677475218834</v>
      </c>
      <c r="AC25" s="169">
        <f t="shared" si="607"/>
        <v>0.16735308965157927</v>
      </c>
      <c r="AD25" s="169">
        <f t="shared" si="607"/>
        <v>0.15450336797480055</v>
      </c>
      <c r="AE25" s="169">
        <f t="shared" si="607"/>
        <v>0.14696337946122986</v>
      </c>
      <c r="AF25" s="169" t="e">
        <f t="shared" si="607"/>
        <v>#N/A</v>
      </c>
      <c r="AG25" s="169" t="e">
        <f t="shared" si="607"/>
        <v>#N/A</v>
      </c>
      <c r="AH25" s="169" t="e">
        <f t="shared" si="607"/>
        <v>#N/A</v>
      </c>
      <c r="AI25" s="169" t="e">
        <f t="shared" si="607"/>
        <v>#N/A</v>
      </c>
      <c r="AJ25" s="169" t="e">
        <f t="shared" si="607"/>
        <v>#N/A</v>
      </c>
      <c r="AK25" s="169" t="e">
        <f t="shared" si="607"/>
        <v>#N/A</v>
      </c>
      <c r="AL25" s="169" t="e">
        <f t="shared" si="607"/>
        <v>#N/A</v>
      </c>
      <c r="AM25" s="169" t="e">
        <f t="shared" si="607"/>
        <v>#N/A</v>
      </c>
      <c r="AN25" s="169" t="e">
        <f t="shared" si="607"/>
        <v>#N/A</v>
      </c>
      <c r="AO25" s="169" t="e">
        <f t="shared" si="607"/>
        <v>#N/A</v>
      </c>
      <c r="AP25" s="169" t="e">
        <f t="shared" si="607"/>
        <v>#N/A</v>
      </c>
      <c r="AQ25" s="169" t="e">
        <f t="shared" si="607"/>
        <v>#N/A</v>
      </c>
      <c r="AR25" s="169" t="e">
        <f t="shared" si="607"/>
        <v>#N/A</v>
      </c>
      <c r="AS25" s="169" t="e">
        <f t="shared" si="607"/>
        <v>#N/A</v>
      </c>
      <c r="AT25" s="169" t="e">
        <f t="shared" si="607"/>
        <v>#N/A</v>
      </c>
      <c r="AU25" s="169" t="e">
        <f t="shared" si="607"/>
        <v>#N/A</v>
      </c>
      <c r="AV25" s="169" t="e">
        <f t="shared" si="607"/>
        <v>#N/A</v>
      </c>
      <c r="AW25" s="169" t="e">
        <f t="shared" si="607"/>
        <v>#N/A</v>
      </c>
      <c r="AX25" s="169" t="e">
        <f t="shared" si="607"/>
        <v>#N/A</v>
      </c>
      <c r="AY25" s="169" t="e">
        <f t="shared" si="607"/>
        <v>#N/A</v>
      </c>
      <c r="AZ25" s="169" t="e">
        <f t="shared" si="607"/>
        <v>#N/A</v>
      </c>
      <c r="BA25" s="169" t="e">
        <f t="shared" si="607"/>
        <v>#N/A</v>
      </c>
      <c r="BB25" s="169" t="e">
        <f t="shared" si="607"/>
        <v>#N/A</v>
      </c>
      <c r="BC25" s="169" t="e">
        <f t="shared" si="607"/>
        <v>#N/A</v>
      </c>
      <c r="BD25" s="169" t="e">
        <f t="shared" si="607"/>
        <v>#N/A</v>
      </c>
      <c r="BE25" s="169" t="e">
        <f t="shared" si="607"/>
        <v>#N/A</v>
      </c>
      <c r="BF25" s="169" t="e">
        <f t="shared" si="607"/>
        <v>#N/A</v>
      </c>
      <c r="BG25" s="169" t="e">
        <f t="shared" si="607"/>
        <v>#N/A</v>
      </c>
      <c r="BH25" s="169" t="e">
        <f t="shared" si="607"/>
        <v>#N/A</v>
      </c>
      <c r="BI25" s="169" t="e">
        <f t="shared" si="607"/>
        <v>#N/A</v>
      </c>
      <c r="BJ25" s="169" t="e">
        <f t="shared" si="607"/>
        <v>#N/A</v>
      </c>
      <c r="BK25" s="169" t="e">
        <f t="shared" si="607"/>
        <v>#N/A</v>
      </c>
      <c r="BL25" s="169" t="e">
        <f t="shared" si="607"/>
        <v>#N/A</v>
      </c>
      <c r="BM25" s="169" t="e">
        <f t="shared" si="607"/>
        <v>#N/A</v>
      </c>
      <c r="BN25" s="169" t="e">
        <f t="shared" si="607"/>
        <v>#N/A</v>
      </c>
      <c r="BO25" s="169" t="e">
        <f t="shared" si="607"/>
        <v>#N/A</v>
      </c>
      <c r="BP25" s="169" t="e">
        <f t="shared" si="607"/>
        <v>#N/A</v>
      </c>
      <c r="BQ25" s="169" t="e">
        <f t="shared" ref="BQ25" si="608">AVERAGE(BO14:BQ14)</f>
        <v>#N/A</v>
      </c>
      <c r="BR25" s="169" t="e">
        <f t="shared" ref="BR25" si="609">AVERAGE(BP14:BR14)</f>
        <v>#N/A</v>
      </c>
      <c r="BS25" s="169" t="e">
        <f t="shared" ref="BS25" si="610">AVERAGE(BQ14:BS14)</f>
        <v>#N/A</v>
      </c>
      <c r="BT25" s="169" t="e">
        <f t="shared" ref="BT25" si="611">AVERAGE(BR14:BT14)</f>
        <v>#N/A</v>
      </c>
      <c r="BU25" s="169" t="e">
        <f t="shared" ref="BU25" si="612">AVERAGE(BS14:BU14)</f>
        <v>#N/A</v>
      </c>
      <c r="BV25" s="169" t="e">
        <f t="shared" ref="BV25" si="613">AVERAGE(BT14:BV14)</f>
        <v>#N/A</v>
      </c>
      <c r="BW25" s="169" t="e">
        <f t="shared" ref="BW25" si="614">AVERAGE(BU14:BW14)</f>
        <v>#N/A</v>
      </c>
      <c r="BX25" s="169" t="e">
        <f t="shared" ref="BX25" si="615">AVERAGE(BV14:BX14)</f>
        <v>#N/A</v>
      </c>
      <c r="BY25" s="169" t="e">
        <f t="shared" ref="BY25" si="616">AVERAGE(BW14:BY14)</f>
        <v>#N/A</v>
      </c>
      <c r="BZ25" s="169" t="e">
        <f t="shared" ref="BZ25" si="617">AVERAGE(BX14:BZ14)</f>
        <v>#N/A</v>
      </c>
      <c r="CA25" s="169" t="e">
        <f t="shared" ref="CA25" si="618">AVERAGE(BY14:CA14)</f>
        <v>#N/A</v>
      </c>
      <c r="CB25" s="169" t="e">
        <f t="shared" ref="CB25" si="619">AVERAGE(BZ14:CB14)</f>
        <v>#N/A</v>
      </c>
      <c r="CC25" s="169" t="e">
        <f t="shared" ref="CC25" si="620">AVERAGE(CA14:CC14)</f>
        <v>#N/A</v>
      </c>
      <c r="CD25" s="169" t="e">
        <f t="shared" ref="CD25" si="621">AVERAGE(CB14:CD14)</f>
        <v>#N/A</v>
      </c>
      <c r="CE25" s="169" t="e">
        <f t="shared" ref="CE25" si="622">AVERAGE(CC14:CE14)</f>
        <v>#N/A</v>
      </c>
      <c r="CF25" s="169" t="e">
        <f t="shared" ref="CF25" si="623">AVERAGE(CD14:CF14)</f>
        <v>#N/A</v>
      </c>
      <c r="CG25" s="169" t="e">
        <f t="shared" ref="CG25" si="624">AVERAGE(CE14:CG14)</f>
        <v>#N/A</v>
      </c>
      <c r="CH25" s="169" t="e">
        <f t="shared" ref="CH25" si="625">AVERAGE(CF14:CH14)</f>
        <v>#N/A</v>
      </c>
      <c r="CI25" s="169" t="e">
        <f t="shared" ref="CI25" si="626">AVERAGE(CG14:CI14)</f>
        <v>#N/A</v>
      </c>
      <c r="CJ25" s="169" t="e">
        <f t="shared" ref="CJ25" si="627">AVERAGE(CH14:CJ14)</f>
        <v>#N/A</v>
      </c>
      <c r="CK25" s="169" t="e">
        <f t="shared" ref="CK25" si="628">AVERAGE(CI14:CK14)</f>
        <v>#N/A</v>
      </c>
      <c r="CL25" s="169" t="e">
        <f t="shared" ref="CL25" si="629">AVERAGE(CJ14:CL14)</f>
        <v>#N/A</v>
      </c>
      <c r="CM25" s="169" t="e">
        <f t="shared" ref="CM25" si="630">AVERAGE(CK14:CM14)</f>
        <v>#N/A</v>
      </c>
      <c r="CN25" s="169" t="e">
        <f t="shared" ref="CN25" si="631">AVERAGE(CL14:CN14)</f>
        <v>#N/A</v>
      </c>
      <c r="CO25" s="169" t="e">
        <f t="shared" ref="CO25" si="632">AVERAGE(CM14:CO14)</f>
        <v>#N/A</v>
      </c>
      <c r="CP25" s="169" t="e">
        <f t="shared" ref="CP25" si="633">AVERAGE(CN14:CP14)</f>
        <v>#N/A</v>
      </c>
      <c r="CQ25" s="169" t="e">
        <f t="shared" ref="CQ25" si="634">AVERAGE(CO14:CQ14)</f>
        <v>#N/A</v>
      </c>
      <c r="CR25" s="169" t="e">
        <f t="shared" ref="CR25" si="635">AVERAGE(CP14:CR14)</f>
        <v>#N/A</v>
      </c>
      <c r="CS25" s="169" t="e">
        <f t="shared" ref="CS25" si="636">AVERAGE(CQ14:CS14)</f>
        <v>#N/A</v>
      </c>
      <c r="CT25" s="169" t="e">
        <f t="shared" ref="CT25" si="637">AVERAGE(CR14:CT14)</f>
        <v>#N/A</v>
      </c>
      <c r="CU25" s="169" t="e">
        <f t="shared" ref="CU25" si="638">AVERAGE(CS14:CU14)</f>
        <v>#N/A</v>
      </c>
      <c r="CV25" s="169" t="e">
        <f t="shared" ref="CV25" si="639">AVERAGE(CT14:CV14)</f>
        <v>#N/A</v>
      </c>
      <c r="CW25" s="169" t="e">
        <f t="shared" ref="CW25" si="640">AVERAGE(CU14:CW14)</f>
        <v>#N/A</v>
      </c>
      <c r="CX25" s="169" t="e">
        <f t="shared" ref="CX25" si="641">AVERAGE(CV14:CX14)</f>
        <v>#N/A</v>
      </c>
      <c r="CY25" s="169" t="e">
        <f t="shared" ref="CY25" si="642">AVERAGE(CW14:CY14)</f>
        <v>#N/A</v>
      </c>
      <c r="CZ25" s="169" t="e">
        <f t="shared" ref="CZ25" si="643">AVERAGE(CX14:CZ14)</f>
        <v>#N/A</v>
      </c>
      <c r="DA25" s="169" t="e">
        <f t="shared" ref="DA25" si="644">AVERAGE(CY14:DA14)</f>
        <v>#N/A</v>
      </c>
      <c r="DB25" s="169" t="e">
        <f t="shared" ref="DB25" si="645">AVERAGE(CZ14:DB14)</f>
        <v>#N/A</v>
      </c>
      <c r="DC25" s="169" t="e">
        <f t="shared" ref="DC25" si="646">AVERAGE(DA14:DC14)</f>
        <v>#N/A</v>
      </c>
      <c r="DD25" s="169" t="e">
        <f t="shared" ref="DD25" si="647">AVERAGE(DB14:DD14)</f>
        <v>#N/A</v>
      </c>
      <c r="DE25" s="169" t="e">
        <f t="shared" ref="DE25" si="648">AVERAGE(DC14:DE14)</f>
        <v>#N/A</v>
      </c>
      <c r="DF25" s="169" t="e">
        <f t="shared" ref="DF25" si="649">AVERAGE(DD14:DF14)</f>
        <v>#N/A</v>
      </c>
      <c r="DG25" s="169" t="e">
        <f t="shared" ref="DG25" si="650">AVERAGE(DE14:DG14)</f>
        <v>#N/A</v>
      </c>
      <c r="DH25" s="169" t="e">
        <f t="shared" ref="DH25" si="651">AVERAGE(DF14:DH14)</f>
        <v>#N/A</v>
      </c>
      <c r="DI25" s="169" t="e">
        <f t="shared" ref="DI25" si="652">AVERAGE(DG14:DI14)</f>
        <v>#N/A</v>
      </c>
      <c r="DJ25" s="169" t="e">
        <f t="shared" ref="DJ25" si="653">AVERAGE(DH14:DJ14)</f>
        <v>#N/A</v>
      </c>
      <c r="DK25" s="169" t="e">
        <f t="shared" ref="DK25" si="654">AVERAGE(DI14:DK14)</f>
        <v>#N/A</v>
      </c>
      <c r="DL25" s="169" t="e">
        <f t="shared" ref="DL25" si="655">AVERAGE(DJ14:DL14)</f>
        <v>#N/A</v>
      </c>
      <c r="DM25" s="169" t="e">
        <f t="shared" ref="DM25" si="656">AVERAGE(DK14:DM14)</f>
        <v>#N/A</v>
      </c>
      <c r="DN25" s="169" t="e">
        <f t="shared" ref="DN25" si="657">AVERAGE(DL14:DN14)</f>
        <v>#N/A</v>
      </c>
      <c r="DO25" s="169" t="e">
        <f t="shared" ref="DO25" si="658">AVERAGE(DM14:DO14)</f>
        <v>#N/A</v>
      </c>
      <c r="DP25" s="169" t="e">
        <f t="shared" ref="DP25" si="659">AVERAGE(DN14:DP14)</f>
        <v>#N/A</v>
      </c>
      <c r="DQ25" s="169" t="e">
        <f t="shared" ref="DQ25" si="660">AVERAGE(DO14:DQ14)</f>
        <v>#N/A</v>
      </c>
      <c r="DR25" s="169" t="e">
        <f t="shared" ref="DR25" si="661">AVERAGE(DP14:DR14)</f>
        <v>#N/A</v>
      </c>
      <c r="DS25" s="169" t="e">
        <f t="shared" ref="DS25" si="662">AVERAGE(DQ14:DS14)</f>
        <v>#N/A</v>
      </c>
      <c r="DT25" s="169" t="e">
        <f t="shared" ref="DT25" si="663">AVERAGE(DR14:DT14)</f>
        <v>#N/A</v>
      </c>
      <c r="DU25" s="169" t="e">
        <f t="shared" ref="DU25" si="664">AVERAGE(DS14:DU14)</f>
        <v>#N/A</v>
      </c>
      <c r="DV25" s="169" t="e">
        <f t="shared" ref="DV25" si="665">AVERAGE(DT14:DV14)</f>
        <v>#N/A</v>
      </c>
      <c r="DW25" s="169" t="e">
        <f t="shared" ref="DW25" si="666">AVERAGE(DU14:DW14)</f>
        <v>#N/A</v>
      </c>
      <c r="DX25" s="169" t="e">
        <f t="shared" ref="DX25" si="667">AVERAGE(DV14:DX14)</f>
        <v>#N/A</v>
      </c>
      <c r="DY25" s="169" t="e">
        <f t="shared" ref="DY25" si="668">AVERAGE(DW14:DY14)</f>
        <v>#N/A</v>
      </c>
      <c r="DZ25" s="169" t="e">
        <f t="shared" ref="DZ25" si="669">AVERAGE(DX14:DZ14)</f>
        <v>#N/A</v>
      </c>
      <c r="EA25" s="169" t="e">
        <f t="shared" ref="EA25" si="670">AVERAGE(DY14:EA14)</f>
        <v>#N/A</v>
      </c>
      <c r="EB25" s="169" t="e">
        <f t="shared" ref="EB25" si="671">AVERAGE(DZ14:EB14)</f>
        <v>#N/A</v>
      </c>
      <c r="EC25" s="169" t="e">
        <f t="shared" ref="EC25" si="672">AVERAGE(EA14:EC14)</f>
        <v>#N/A</v>
      </c>
      <c r="ED25" s="169" t="e">
        <f t="shared" ref="ED25" si="673">AVERAGE(EB14:ED14)</f>
        <v>#N/A</v>
      </c>
      <c r="EE25" s="169" t="e">
        <f t="shared" ref="EE25" si="674">AVERAGE(EC14:EE14)</f>
        <v>#N/A</v>
      </c>
      <c r="EF25" s="169" t="e">
        <f t="shared" ref="EF25" si="675">AVERAGE(ED14:EF14)</f>
        <v>#N/A</v>
      </c>
      <c r="EG25" s="169" t="e">
        <f t="shared" ref="EG25" si="676">AVERAGE(EE14:EG14)</f>
        <v>#N/A</v>
      </c>
      <c r="EH25" s="169" t="e">
        <f t="shared" ref="EH25" si="677">AVERAGE(EF14:EH14)</f>
        <v>#N/A</v>
      </c>
      <c r="EI25" s="169" t="e">
        <f t="shared" ref="EI25" si="678">AVERAGE(EG14:EI14)</f>
        <v>#N/A</v>
      </c>
      <c r="EJ25" s="169" t="e">
        <f t="shared" ref="EJ25" si="679">AVERAGE(EH14:EJ14)</f>
        <v>#N/A</v>
      </c>
      <c r="EK25" s="169" t="e">
        <f t="shared" ref="EK25" si="680">AVERAGE(EI14:EK14)</f>
        <v>#N/A</v>
      </c>
      <c r="EL25" s="169" t="e">
        <f t="shared" ref="EL25" si="681">AVERAGE(EJ14:EL14)</f>
        <v>#N/A</v>
      </c>
      <c r="EM25" s="169" t="e">
        <f t="shared" ref="EM25" si="682">AVERAGE(EK14:EM14)</f>
        <v>#N/A</v>
      </c>
      <c r="EN25" s="169" t="e">
        <f t="shared" ref="EN25" si="683">AVERAGE(EL14:EN14)</f>
        <v>#N/A</v>
      </c>
      <c r="EO25" s="169" t="e">
        <f t="shared" ref="EO25" si="684">AVERAGE(EM14:EO14)</f>
        <v>#N/A</v>
      </c>
      <c r="EP25" s="169" t="e">
        <f t="shared" ref="EP25" si="685">AVERAGE(EN14:EP14)</f>
        <v>#N/A</v>
      </c>
      <c r="EQ25" s="169" t="e">
        <f t="shared" ref="EQ25" si="686">AVERAGE(EO14:EQ14)</f>
        <v>#N/A</v>
      </c>
      <c r="ER25" s="169" t="e">
        <f t="shared" ref="ER25" si="687">AVERAGE(EP14:ER14)</f>
        <v>#N/A</v>
      </c>
      <c r="ES25" s="169" t="e">
        <f t="shared" ref="ES25" si="688">AVERAGE(EQ14:ES14)</f>
        <v>#N/A</v>
      </c>
      <c r="ET25" s="169" t="e">
        <f t="shared" ref="ET25" si="689">AVERAGE(ER14:ET14)</f>
        <v>#N/A</v>
      </c>
      <c r="EU25" s="169" t="e">
        <f t="shared" ref="EU25" si="690">AVERAGE(ES14:EU14)</f>
        <v>#N/A</v>
      </c>
      <c r="EV25" s="169" t="e">
        <f t="shared" ref="EV25" si="691">AVERAGE(ET14:EV14)</f>
        <v>#N/A</v>
      </c>
      <c r="EW25" s="169" t="e">
        <f t="shared" ref="EW25" si="692">AVERAGE(EU14:EW14)</f>
        <v>#N/A</v>
      </c>
      <c r="EX25" s="169" t="e">
        <f t="shared" ref="EX25" si="693">AVERAGE(EV14:EX14)</f>
        <v>#N/A</v>
      </c>
      <c r="EY25" s="169" t="e">
        <f t="shared" ref="EY25" si="694">AVERAGE(EW14:EY14)</f>
        <v>#N/A</v>
      </c>
      <c r="EZ25" s="169" t="e">
        <f t="shared" ref="EZ25" si="695">AVERAGE(EX14:EZ14)</f>
        <v>#N/A</v>
      </c>
      <c r="FA25" s="169" t="e">
        <f t="shared" ref="FA25" si="696">AVERAGE(EY14:FA14)</f>
        <v>#N/A</v>
      </c>
      <c r="FB25" s="169" t="e">
        <f t="shared" ref="FB25" si="697">AVERAGE(EZ14:FB14)</f>
        <v>#N/A</v>
      </c>
      <c r="FC25" s="169" t="e">
        <f t="shared" ref="FC25" si="698">AVERAGE(FA14:FC14)</f>
        <v>#N/A</v>
      </c>
      <c r="FD25" s="169" t="e">
        <f t="shared" ref="FD25" si="699">AVERAGE(FB14:FD14)</f>
        <v>#N/A</v>
      </c>
      <c r="FE25" s="169" t="e">
        <f t="shared" ref="FE25" si="700">AVERAGE(FC14:FE14)</f>
        <v>#N/A</v>
      </c>
      <c r="FF25" s="169" t="e">
        <f t="shared" ref="FF25" si="701">AVERAGE(FD14:FF14)</f>
        <v>#N/A</v>
      </c>
      <c r="FG25" s="169" t="e">
        <f t="shared" ref="FG25" si="702">AVERAGE(FE14:FG14)</f>
        <v>#N/A</v>
      </c>
      <c r="FH25" s="169" t="e">
        <f t="shared" ref="FH25" si="703">AVERAGE(FF14:FH14)</f>
        <v>#N/A</v>
      </c>
      <c r="FI25" s="169" t="e">
        <f t="shared" ref="FI25" si="704">AVERAGE(FG14:FI14)</f>
        <v>#N/A</v>
      </c>
      <c r="FJ25" s="169" t="e">
        <f t="shared" ref="FJ25" si="705">AVERAGE(FH14:FJ14)</f>
        <v>#N/A</v>
      </c>
      <c r="FK25" s="169" t="e">
        <f t="shared" ref="FK25" si="706">AVERAGE(FI14:FK14)</f>
        <v>#N/A</v>
      </c>
      <c r="FL25" s="169" t="e">
        <f t="shared" ref="FL25" si="707">AVERAGE(FJ14:FL14)</f>
        <v>#N/A</v>
      </c>
      <c r="FM25" s="169" t="e">
        <f t="shared" ref="FM25" si="708">AVERAGE(FK14:FM14)</f>
        <v>#N/A</v>
      </c>
      <c r="FN25" s="169" t="e">
        <f t="shared" ref="FN25" si="709">AVERAGE(FL14:FN14)</f>
        <v>#N/A</v>
      </c>
      <c r="FO25" s="169" t="e">
        <f t="shared" ref="FO25" si="710">AVERAGE(FM14:FO14)</f>
        <v>#N/A</v>
      </c>
      <c r="FP25" s="169" t="e">
        <f t="shared" ref="FP25" si="711">AVERAGE(FN14:FP14)</f>
        <v>#N/A</v>
      </c>
      <c r="FQ25" s="169" t="e">
        <f t="shared" ref="FQ25" si="712">AVERAGE(FO14:FQ14)</f>
        <v>#N/A</v>
      </c>
      <c r="FR25" s="169" t="e">
        <f t="shared" ref="FR25" si="713">AVERAGE(FP14:FR14)</f>
        <v>#N/A</v>
      </c>
      <c r="FS25" s="169" t="e">
        <f t="shared" ref="FS25" si="714">AVERAGE(FQ14:FS14)</f>
        <v>#N/A</v>
      </c>
      <c r="FT25" s="169" t="e">
        <f t="shared" ref="FT25" si="715">AVERAGE(FR14:FT14)</f>
        <v>#N/A</v>
      </c>
      <c r="FU25" s="169" t="e">
        <f t="shared" ref="FU25" si="716">AVERAGE(FS14:FU14)</f>
        <v>#N/A</v>
      </c>
      <c r="FV25" s="169" t="e">
        <f t="shared" ref="FV25" si="717">AVERAGE(FT14:FV14)</f>
        <v>#N/A</v>
      </c>
      <c r="FW25" s="169" t="e">
        <f t="shared" ref="FW25" si="718">AVERAGE(FU14:FW14)</f>
        <v>#N/A</v>
      </c>
      <c r="FX25" s="169" t="e">
        <f t="shared" ref="FX25" si="719">AVERAGE(FV14:FX14)</f>
        <v>#N/A</v>
      </c>
      <c r="FY25" s="169" t="e">
        <f t="shared" ref="FY25" si="720">AVERAGE(FW14:FY14)</f>
        <v>#N/A</v>
      </c>
      <c r="FZ25" s="169" t="e">
        <f t="shared" ref="FZ25" si="721">AVERAGE(FX14:FZ14)</f>
        <v>#N/A</v>
      </c>
      <c r="GA25" s="169" t="e">
        <f t="shared" ref="GA25" si="722">AVERAGE(FY14:GA14)</f>
        <v>#N/A</v>
      </c>
      <c r="GB25" s="169" t="e">
        <f t="shared" ref="GB25" si="723">AVERAGE(FZ14:GB14)</f>
        <v>#N/A</v>
      </c>
      <c r="GC25" s="169" t="e">
        <f t="shared" ref="GC25" si="724">AVERAGE(GA14:GC14)</f>
        <v>#N/A</v>
      </c>
      <c r="GD25" s="169" t="e">
        <f t="shared" ref="GD25" si="725">AVERAGE(GB14:GD14)</f>
        <v>#N/A</v>
      </c>
      <c r="GE25" s="169" t="e">
        <f t="shared" ref="GE25" si="726">AVERAGE(GC14:GE14)</f>
        <v>#N/A</v>
      </c>
      <c r="GF25" s="169" t="e">
        <f t="shared" ref="GF25" si="727">AVERAGE(GD14:GF14)</f>
        <v>#N/A</v>
      </c>
      <c r="GG25" s="169" t="e">
        <f t="shared" ref="GG25" si="728">AVERAGE(GE14:GG14)</f>
        <v>#N/A</v>
      </c>
      <c r="GH25" s="169" t="e">
        <f t="shared" ref="GH25" si="729">AVERAGE(GF14:GH14)</f>
        <v>#N/A</v>
      </c>
      <c r="GI25" s="169" t="e">
        <f t="shared" ref="GI25" si="730">AVERAGE(GG14:GI14)</f>
        <v>#N/A</v>
      </c>
      <c r="GJ25" s="169" t="e">
        <f t="shared" ref="GJ25" si="731">AVERAGE(GH14:GJ14)</f>
        <v>#N/A</v>
      </c>
      <c r="GK25" s="169" t="e">
        <f t="shared" ref="GK25" si="732">AVERAGE(GI14:GK14)</f>
        <v>#N/A</v>
      </c>
      <c r="GL25" s="169" t="e">
        <f t="shared" ref="GL25" si="733">AVERAGE(GJ14:GL14)</f>
        <v>#N/A</v>
      </c>
      <c r="GM25" s="169" t="e">
        <f t="shared" ref="GM25" si="734">AVERAGE(GK14:GM14)</f>
        <v>#N/A</v>
      </c>
      <c r="GN25" s="169" t="e">
        <f t="shared" ref="GN25" si="735">AVERAGE(GL14:GN14)</f>
        <v>#N/A</v>
      </c>
      <c r="GO25" s="169" t="e">
        <f t="shared" ref="GO25" si="736">AVERAGE(GM14:GO14)</f>
        <v>#N/A</v>
      </c>
      <c r="GP25" s="169" t="e">
        <f t="shared" ref="GP25" si="737">AVERAGE(GN14:GP14)</f>
        <v>#N/A</v>
      </c>
      <c r="GQ25" s="169" t="e">
        <f t="shared" ref="GQ25" si="738">AVERAGE(GO14:GQ14)</f>
        <v>#N/A</v>
      </c>
      <c r="GR25" s="169" t="e">
        <f t="shared" ref="GR25" si="739">AVERAGE(GP14:GR14)</f>
        <v>#N/A</v>
      </c>
      <c r="GS25" s="169" t="e">
        <f t="shared" ref="GS25" si="740">AVERAGE(GQ14:GS14)</f>
        <v>#N/A</v>
      </c>
      <c r="GT25" s="169" t="e">
        <f t="shared" ref="GT25" si="741">AVERAGE(GR14:GT14)</f>
        <v>#N/A</v>
      </c>
      <c r="GU25" s="169" t="e">
        <f t="shared" ref="GU25" si="742">AVERAGE(GS14:GU14)</f>
        <v>#N/A</v>
      </c>
      <c r="GV25" s="169" t="e">
        <f t="shared" ref="GV25" si="743">AVERAGE(GT14:GV14)</f>
        <v>#N/A</v>
      </c>
      <c r="GW25" s="169" t="e">
        <f t="shared" ref="GW25" si="744">AVERAGE(GU14:GW14)</f>
        <v>#N/A</v>
      </c>
      <c r="GX25" s="169" t="e">
        <f t="shared" ref="GX25" si="745">AVERAGE(GV14:GX14)</f>
        <v>#N/A</v>
      </c>
      <c r="GY25" s="169" t="e">
        <f t="shared" ref="GY25" si="746">AVERAGE(GW14:GY14)</f>
        <v>#N/A</v>
      </c>
      <c r="GZ25" s="169" t="e">
        <f t="shared" ref="GZ25" si="747">AVERAGE(GX14:GZ14)</f>
        <v>#N/A</v>
      </c>
      <c r="HA25" s="169" t="e">
        <f t="shared" ref="HA25" si="748">AVERAGE(GY14:HA14)</f>
        <v>#N/A</v>
      </c>
      <c r="HB25" s="169" t="e">
        <f t="shared" ref="HB25" si="749">AVERAGE(GZ14:HB14)</f>
        <v>#N/A</v>
      </c>
      <c r="HC25" s="169" t="e">
        <f t="shared" ref="HC25" si="750">AVERAGE(HA14:HC14)</f>
        <v>#N/A</v>
      </c>
      <c r="HD25" s="169" t="e">
        <f t="shared" ref="HD25" si="751">AVERAGE(HB14:HD14)</f>
        <v>#N/A</v>
      </c>
      <c r="HE25" s="169" t="e">
        <f t="shared" ref="HE25" si="752">AVERAGE(HC14:HE14)</f>
        <v>#N/A</v>
      </c>
      <c r="HF25" s="169" t="e">
        <f t="shared" ref="HF25" si="753">AVERAGE(HD14:HF14)</f>
        <v>#N/A</v>
      </c>
      <c r="HG25" s="169" t="e">
        <f t="shared" ref="HG25" si="754">AVERAGE(HE14:HG14)</f>
        <v>#N/A</v>
      </c>
      <c r="HH25" s="169" t="e">
        <f t="shared" ref="HH25" si="755">AVERAGE(HF14:HH14)</f>
        <v>#N/A</v>
      </c>
      <c r="HI25" s="169" t="e">
        <f t="shared" ref="HI25" si="756">AVERAGE(HG14:HI14)</f>
        <v>#N/A</v>
      </c>
      <c r="HJ25" s="169" t="e">
        <f t="shared" ref="HJ25" si="757">AVERAGE(HH14:HJ14)</f>
        <v>#N/A</v>
      </c>
      <c r="HK25" s="169" t="e">
        <f t="shared" ref="HK25" si="758">AVERAGE(HI14:HK14)</f>
        <v>#N/A</v>
      </c>
      <c r="HL25" s="169" t="e">
        <f t="shared" ref="HL25" si="759">AVERAGE(HJ14:HL14)</f>
        <v>#N/A</v>
      </c>
      <c r="HM25" s="169" t="e">
        <f t="shared" ref="HM25" si="760">AVERAGE(HK14:HM14)</f>
        <v>#N/A</v>
      </c>
      <c r="HN25" s="169" t="e">
        <f t="shared" ref="HN25" si="761">AVERAGE(HL14:HN14)</f>
        <v>#N/A</v>
      </c>
      <c r="HO25" s="169" t="e">
        <f t="shared" ref="HO25" si="762">AVERAGE(HM14:HO14)</f>
        <v>#N/A</v>
      </c>
      <c r="HP25" s="169" t="e">
        <f t="shared" ref="HP25" si="763">AVERAGE(HN14:HP14)</f>
        <v>#N/A</v>
      </c>
      <c r="HQ25" s="169" t="e">
        <f t="shared" ref="HQ25" si="764">AVERAGE(HO14:HQ14)</f>
        <v>#N/A</v>
      </c>
      <c r="HR25" s="169" t="e">
        <f t="shared" ref="HR25" si="765">AVERAGE(HP14:HR14)</f>
        <v>#N/A</v>
      </c>
      <c r="HS25" s="169" t="e">
        <f t="shared" ref="HS25" si="766">AVERAGE(HQ14:HS14)</f>
        <v>#N/A</v>
      </c>
      <c r="HT25" s="169" t="e">
        <f t="shared" ref="HT25" si="767">AVERAGE(HR14:HT14)</f>
        <v>#N/A</v>
      </c>
      <c r="HU25" s="169" t="e">
        <f t="shared" ref="HU25" si="768">AVERAGE(HS14:HU14)</f>
        <v>#N/A</v>
      </c>
      <c r="HV25" s="169" t="e">
        <f t="shared" ref="HV25" si="769">AVERAGE(HT14:HV14)</f>
        <v>#N/A</v>
      </c>
      <c r="HW25" s="169" t="e">
        <f t="shared" ref="HW25" si="770">AVERAGE(HU14:HW14)</f>
        <v>#N/A</v>
      </c>
      <c r="HX25" s="169" t="e">
        <f t="shared" ref="HX25" si="771">AVERAGE(HV14:HX14)</f>
        <v>#N/A</v>
      </c>
      <c r="HY25" s="169" t="e">
        <f t="shared" ref="HY25" si="772">AVERAGE(HW14:HY14)</f>
        <v>#N/A</v>
      </c>
      <c r="HZ25" s="169" t="e">
        <f t="shared" ref="HZ25" si="773">AVERAGE(HX14:HZ14)</f>
        <v>#N/A</v>
      </c>
      <c r="IA25" s="169" t="e">
        <f t="shared" ref="IA25" si="774">AVERAGE(HY14:IA14)</f>
        <v>#N/A</v>
      </c>
      <c r="IB25" s="169" t="e">
        <f t="shared" ref="IB25" si="775">AVERAGE(HZ14:IB14)</f>
        <v>#N/A</v>
      </c>
      <c r="IC25" s="169" t="e">
        <f t="shared" ref="IC25" si="776">AVERAGE(IA14:IC14)</f>
        <v>#N/A</v>
      </c>
      <c r="ID25" s="169" t="e">
        <f t="shared" ref="ID25" si="777">AVERAGE(IB14:ID14)</f>
        <v>#N/A</v>
      </c>
      <c r="IE25" s="169" t="e">
        <f t="shared" ref="IE25" si="778">AVERAGE(IC14:IE14)</f>
        <v>#N/A</v>
      </c>
      <c r="IF25" s="169" t="e">
        <f t="shared" ref="IF25" si="779">AVERAGE(ID14:IF14)</f>
        <v>#N/A</v>
      </c>
      <c r="IG25" s="169" t="e">
        <f t="shared" ref="IG25" si="780">AVERAGE(IE14:IG14)</f>
        <v>#N/A</v>
      </c>
      <c r="IH25" s="169" t="e">
        <f t="shared" ref="IH25" si="781">AVERAGE(IF14:IH14)</f>
        <v>#N/A</v>
      </c>
      <c r="II25" s="169" t="e">
        <f t="shared" ref="II25" si="782">AVERAGE(IG14:II14)</f>
        <v>#N/A</v>
      </c>
      <c r="IJ25" s="169" t="e">
        <f t="shared" ref="IJ25" si="783">AVERAGE(IH14:IJ14)</f>
        <v>#N/A</v>
      </c>
      <c r="IK25" s="169" t="e">
        <f t="shared" ref="IK25" si="784">AVERAGE(II14:IK14)</f>
        <v>#N/A</v>
      </c>
      <c r="IL25" s="169" t="e">
        <f t="shared" ref="IL25" si="785">AVERAGE(IJ14:IL14)</f>
        <v>#N/A</v>
      </c>
      <c r="IM25" s="169" t="e">
        <f t="shared" ref="IM25" si="786">AVERAGE(IK14:IM14)</f>
        <v>#N/A</v>
      </c>
      <c r="IN25" s="169" t="e">
        <f t="shared" ref="IN25" si="787">AVERAGE(IL14:IN14)</f>
        <v>#N/A</v>
      </c>
      <c r="IO25" s="169" t="e">
        <f t="shared" ref="IO25" si="788">AVERAGE(IM14:IO14)</f>
        <v>#N/A</v>
      </c>
      <c r="IP25" s="169" t="e">
        <f t="shared" ref="IP25" si="789">AVERAGE(IN14:IP14)</f>
        <v>#N/A</v>
      </c>
      <c r="IQ25" s="169" t="e">
        <f t="shared" ref="IQ25" si="790">AVERAGE(IO14:IQ14)</f>
        <v>#N/A</v>
      </c>
      <c r="IR25" s="169" t="e">
        <f t="shared" ref="IR25" si="791">AVERAGE(IP14:IR14)</f>
        <v>#N/A</v>
      </c>
      <c r="IS25" s="169" t="e">
        <f t="shared" ref="IS25" si="792">AVERAGE(IQ14:IS14)</f>
        <v>#N/A</v>
      </c>
      <c r="IT25" s="169" t="e">
        <f t="shared" ref="IT25" si="793">AVERAGE(IR14:IT14)</f>
        <v>#N/A</v>
      </c>
      <c r="IU25" s="169" t="e">
        <f t="shared" ref="IU25" si="794">AVERAGE(IS14:IU14)</f>
        <v>#N/A</v>
      </c>
      <c r="IV25" s="169" t="e">
        <f t="shared" ref="IV25" si="795">AVERAGE(IT14:IV14)</f>
        <v>#N/A</v>
      </c>
      <c r="IW25" s="169" t="e">
        <f t="shared" ref="IW25" si="796">AVERAGE(IU14:IW14)</f>
        <v>#N/A</v>
      </c>
      <c r="IX25" s="169" t="e">
        <f t="shared" ref="IX25" si="797">AVERAGE(IV14:IX14)</f>
        <v>#N/A</v>
      </c>
      <c r="IY25" s="169" t="e">
        <f t="shared" ref="IY25" si="798">AVERAGE(IW14:IY14)</f>
        <v>#N/A</v>
      </c>
      <c r="IZ25" s="169" t="e">
        <f t="shared" ref="IZ25" si="799">AVERAGE(IX14:IZ14)</f>
        <v>#N/A</v>
      </c>
      <c r="JA25" s="169" t="e">
        <f t="shared" ref="JA25" si="800">AVERAGE(IY14:JA14)</f>
        <v>#N/A</v>
      </c>
      <c r="JB25" s="169" t="e">
        <f t="shared" ref="JB25" si="801">AVERAGE(IZ14:JB14)</f>
        <v>#N/A</v>
      </c>
      <c r="JC25" s="169" t="e">
        <f t="shared" ref="JC25" si="802">AVERAGE(JA14:JC14)</f>
        <v>#N/A</v>
      </c>
      <c r="JD25" s="169" t="e">
        <f t="shared" ref="JD25" si="803">AVERAGE(JB14:JD14)</f>
        <v>#N/A</v>
      </c>
      <c r="JE25" s="169" t="e">
        <f t="shared" ref="JE25" si="804">AVERAGE(JC14:JE14)</f>
        <v>#N/A</v>
      </c>
      <c r="JF25" s="169" t="e">
        <f t="shared" ref="JF25" si="805">AVERAGE(JD14:JF14)</f>
        <v>#N/A</v>
      </c>
      <c r="JG25" s="169" t="e">
        <f t="shared" ref="JG25" si="806">AVERAGE(JE14:JG14)</f>
        <v>#N/A</v>
      </c>
      <c r="JH25" s="169" t="e">
        <f t="shared" ref="JH25" si="807">AVERAGE(JF14:JH14)</f>
        <v>#N/A</v>
      </c>
      <c r="JI25" s="169" t="e">
        <f t="shared" ref="JI25" si="808">AVERAGE(JG14:JI14)</f>
        <v>#N/A</v>
      </c>
      <c r="JJ25" s="169" t="e">
        <f t="shared" ref="JJ25" si="809">AVERAGE(JH14:JJ14)</f>
        <v>#N/A</v>
      </c>
      <c r="JK25" s="169" t="e">
        <f t="shared" ref="JK25" si="810">AVERAGE(JI14:JK14)</f>
        <v>#N/A</v>
      </c>
      <c r="JL25" s="169" t="e">
        <f t="shared" ref="JL25" si="811">AVERAGE(JJ14:JL14)</f>
        <v>#N/A</v>
      </c>
      <c r="JM25" s="169" t="e">
        <f t="shared" ref="JM25" si="812">AVERAGE(JK14:JM14)</f>
        <v>#N/A</v>
      </c>
      <c r="JN25" s="169" t="e">
        <f t="shared" ref="JN25" si="813">AVERAGE(JL14:JN14)</f>
        <v>#N/A</v>
      </c>
      <c r="JO25" s="169" t="e">
        <f t="shared" ref="JO25" si="814">AVERAGE(JM14:JO14)</f>
        <v>#N/A</v>
      </c>
      <c r="JP25" s="169" t="e">
        <f t="shared" ref="JP25" si="815">AVERAGE(JN14:JP14)</f>
        <v>#N/A</v>
      </c>
      <c r="JQ25" s="169" t="e">
        <f t="shared" ref="JQ25" si="816">AVERAGE(JO14:JQ14)</f>
        <v>#N/A</v>
      </c>
      <c r="JR25" s="169" t="e">
        <f t="shared" ref="JR25" si="817">AVERAGE(JP14:JR14)</f>
        <v>#N/A</v>
      </c>
      <c r="JS25" s="169" t="e">
        <f t="shared" ref="JS25" si="818">AVERAGE(JQ14:JS14)</f>
        <v>#N/A</v>
      </c>
      <c r="JT25" s="169" t="e">
        <f t="shared" ref="JT25" si="819">AVERAGE(JR14:JT14)</f>
        <v>#N/A</v>
      </c>
      <c r="JU25" s="169" t="e">
        <f t="shared" ref="JU25" si="820">AVERAGE(JS14:JU14)</f>
        <v>#N/A</v>
      </c>
      <c r="JV25" s="169" t="e">
        <f t="shared" ref="JV25" si="821">AVERAGE(JT14:JV14)</f>
        <v>#N/A</v>
      </c>
      <c r="JW25" s="169" t="e">
        <f t="shared" ref="JW25" si="822">AVERAGE(JU14:JW14)</f>
        <v>#N/A</v>
      </c>
      <c r="JX25" s="169" t="e">
        <f t="shared" ref="JX25" si="823">AVERAGE(JV14:JX14)</f>
        <v>#N/A</v>
      </c>
      <c r="JY25" s="169" t="e">
        <f t="shared" ref="JY25" si="824">AVERAGE(JW14:JY14)</f>
        <v>#N/A</v>
      </c>
      <c r="JZ25" s="169" t="e">
        <f t="shared" ref="JZ25" si="825">AVERAGE(JX14:JZ14)</f>
        <v>#N/A</v>
      </c>
      <c r="KA25" s="169" t="e">
        <f t="shared" ref="KA25" si="826">AVERAGE(JY14:KA14)</f>
        <v>#N/A</v>
      </c>
      <c r="KB25" s="169" t="e">
        <f t="shared" ref="KB25" si="827">AVERAGE(JZ14:KB14)</f>
        <v>#N/A</v>
      </c>
      <c r="KC25" s="169" t="e">
        <f t="shared" ref="KC25" si="828">AVERAGE(KA14:KC14)</f>
        <v>#N/A</v>
      </c>
      <c r="KD25" s="169" t="e">
        <f t="shared" ref="KD25" si="829">AVERAGE(KB14:KD14)</f>
        <v>#N/A</v>
      </c>
      <c r="KE25" s="169" t="e">
        <f t="shared" ref="KE25" si="830">AVERAGE(KC14:KE14)</f>
        <v>#N/A</v>
      </c>
      <c r="KF25" s="169" t="e">
        <f t="shared" ref="KF25" si="831">AVERAGE(KD14:KF14)</f>
        <v>#N/A</v>
      </c>
      <c r="KG25" s="169" t="e">
        <f t="shared" ref="KG25" si="832">AVERAGE(KE14:KG14)</f>
        <v>#N/A</v>
      </c>
      <c r="KH25" s="169" t="e">
        <f t="shared" ref="KH25" si="833">AVERAGE(KF14:KH14)</f>
        <v>#N/A</v>
      </c>
      <c r="KI25" s="169" t="e">
        <f t="shared" ref="KI25" si="834">AVERAGE(KG14:KI14)</f>
        <v>#N/A</v>
      </c>
      <c r="KJ25" s="169" t="e">
        <f t="shared" ref="KJ25" si="835">AVERAGE(KH14:KJ14)</f>
        <v>#N/A</v>
      </c>
      <c r="KK25" s="169" t="e">
        <f t="shared" ref="KK25" si="836">AVERAGE(KI14:KK14)</f>
        <v>#N/A</v>
      </c>
      <c r="KL25" s="169" t="e">
        <f t="shared" ref="KL25" si="837">AVERAGE(KJ14:KL14)</f>
        <v>#N/A</v>
      </c>
      <c r="KM25" s="169" t="e">
        <f t="shared" ref="KM25" si="838">AVERAGE(KK14:KM14)</f>
        <v>#N/A</v>
      </c>
      <c r="KN25" s="169" t="e">
        <f t="shared" ref="KN25" si="839">AVERAGE(KL14:KN14)</f>
        <v>#N/A</v>
      </c>
    </row>
    <row r="26" spans="1:300" x14ac:dyDescent="0.3">
      <c r="A26" t="str">
        <f t="shared" ref="A26:A31" si="840">A15</f>
        <v>US</v>
      </c>
      <c r="G26" s="169">
        <f>AVERAGE(E15:G15)</f>
        <v>0.34427942172158232</v>
      </c>
      <c r="H26" s="169">
        <f>AVERAGE(F15:H15)</f>
        <v>0.32899010010212493</v>
      </c>
      <c r="I26" s="169">
        <f>AVERAGE(G15:I15)</f>
        <v>0.33468766643694425</v>
      </c>
      <c r="J26" s="169">
        <f>AVERAGE(H15:J15)</f>
        <v>0.34444989665246145</v>
      </c>
      <c r="K26" s="169">
        <f>AVERAGE(I15:K15)</f>
        <v>0.34935409511144727</v>
      </c>
      <c r="L26" s="169">
        <f>AVERAGE(J15:L15)</f>
        <v>0.34494747688963856</v>
      </c>
      <c r="M26" s="169">
        <f>AVERAGE(K15:M15)</f>
        <v>0.34091046597955649</v>
      </c>
      <c r="N26" s="169">
        <f>AVERAGE(L15:N15)</f>
        <v>0.32992706126386456</v>
      </c>
      <c r="O26" s="169">
        <f>AVERAGE(M15:O15)</f>
        <v>0.31668443069439817</v>
      </c>
      <c r="P26" s="169">
        <f>AVERAGE(N15:P15)</f>
        <v>0.29960391842419543</v>
      </c>
      <c r="Q26" s="169">
        <f>AVERAGE(O15:Q15)</f>
        <v>0.29777123127669342</v>
      </c>
      <c r="R26" s="169">
        <f>AVERAGE(P15:R15)</f>
        <v>0.32691908521948104</v>
      </c>
      <c r="S26" s="169">
        <f>AVERAGE(Q15:S15)</f>
        <v>0.35823595877483055</v>
      </c>
      <c r="T26" s="169">
        <f>AVERAGE(R15:T15)</f>
        <v>0.39705621929670976</v>
      </c>
      <c r="U26" s="169">
        <f>AVERAGE(S15:U15)</f>
        <v>0.4000802889670878</v>
      </c>
      <c r="V26" s="169">
        <f>AVERAGE(T15:V15)</f>
        <v>0.40304336392592849</v>
      </c>
      <c r="W26" s="169">
        <f>AVERAGE(U15:W15)</f>
        <v>0.37250308686204309</v>
      </c>
      <c r="X26" s="169">
        <f>AVERAGE(V15:X15)</f>
        <v>0.33614884338045492</v>
      </c>
      <c r="Y26" s="169">
        <f>AVERAGE(W15:Y15)</f>
        <v>0.28808617604624193</v>
      </c>
      <c r="Z26" s="169">
        <f>AVERAGE(X15:Z15)</f>
        <v>0.26657202139527764</v>
      </c>
      <c r="AA26" s="169">
        <f>AVERAGE(Y15:AA15)</f>
        <v>0.24839582648679101</v>
      </c>
      <c r="AB26" s="169">
        <f>AVERAGE(Z15:AB15)</f>
        <v>0.22963741368743928</v>
      </c>
      <c r="AC26" s="169">
        <f>AVERAGE(AA15:AC15)</f>
        <v>0.2119651577172815</v>
      </c>
      <c r="AD26" s="169">
        <f>AVERAGE(AB15:AD15)</f>
        <v>0.1951140245100921</v>
      </c>
      <c r="AE26" s="169">
        <f>AVERAGE(AC15:AE15)</f>
        <v>0.17753237365011457</v>
      </c>
      <c r="AF26" s="169">
        <f>AVERAGE(AD15:AF15)</f>
        <v>0.16150641308800381</v>
      </c>
      <c r="AG26" s="169">
        <f>AVERAGE(AE15:AG15)</f>
        <v>0.15087430502074492</v>
      </c>
      <c r="AH26" s="169" t="e">
        <f>AVERAGE(AF15:AH15)</f>
        <v>#N/A</v>
      </c>
      <c r="AI26" s="169" t="e">
        <f>AVERAGE(AG15:AI15)</f>
        <v>#N/A</v>
      </c>
      <c r="AJ26" s="169" t="e">
        <f>AVERAGE(AH15:AJ15)</f>
        <v>#N/A</v>
      </c>
      <c r="AK26" s="169" t="e">
        <f>AVERAGE(AI15:AK15)</f>
        <v>#N/A</v>
      </c>
      <c r="AL26" s="169" t="e">
        <f>AVERAGE(AJ15:AL15)</f>
        <v>#N/A</v>
      </c>
      <c r="AM26" s="169" t="e">
        <f>AVERAGE(AK15:AM15)</f>
        <v>#N/A</v>
      </c>
      <c r="AN26" s="169" t="e">
        <f>AVERAGE(AL15:AN15)</f>
        <v>#N/A</v>
      </c>
      <c r="AO26" s="169" t="e">
        <f>AVERAGE(AM15:AO15)</f>
        <v>#N/A</v>
      </c>
      <c r="AP26" s="169" t="e">
        <f>AVERAGE(AN15:AP15)</f>
        <v>#N/A</v>
      </c>
      <c r="AQ26" s="169" t="e">
        <f>AVERAGE(AO15:AQ15)</f>
        <v>#N/A</v>
      </c>
      <c r="AR26" s="169" t="e">
        <f>AVERAGE(AP15:AR15)</f>
        <v>#N/A</v>
      </c>
      <c r="AS26" s="169" t="e">
        <f>AVERAGE(AQ15:AS15)</f>
        <v>#N/A</v>
      </c>
      <c r="AT26" s="169" t="e">
        <f>AVERAGE(AR15:AT15)</f>
        <v>#N/A</v>
      </c>
      <c r="AU26" s="169" t="e">
        <f>AVERAGE(AS15:AU15)</f>
        <v>#N/A</v>
      </c>
      <c r="AV26" s="169" t="e">
        <f>AVERAGE(AT15:AV15)</f>
        <v>#N/A</v>
      </c>
      <c r="AW26" s="169" t="e">
        <f>AVERAGE(AU15:AW15)</f>
        <v>#N/A</v>
      </c>
      <c r="AX26" s="169" t="e">
        <f>AVERAGE(AV15:AX15)</f>
        <v>#N/A</v>
      </c>
      <c r="AY26" s="169" t="e">
        <f>AVERAGE(AW15:AY15)</f>
        <v>#N/A</v>
      </c>
      <c r="AZ26" s="169" t="e">
        <f>AVERAGE(AX15:AZ15)</f>
        <v>#N/A</v>
      </c>
      <c r="BA26" s="169" t="e">
        <f>AVERAGE(AY15:BA15)</f>
        <v>#N/A</v>
      </c>
      <c r="BB26" s="169" t="e">
        <f>AVERAGE(AZ15:BB15)</f>
        <v>#N/A</v>
      </c>
      <c r="BC26" s="169" t="e">
        <f>AVERAGE(BA15:BC15)</f>
        <v>#N/A</v>
      </c>
      <c r="BD26" s="169" t="e">
        <f>AVERAGE(BB15:BD15)</f>
        <v>#N/A</v>
      </c>
      <c r="BE26" s="169" t="e">
        <f>AVERAGE(BC15:BE15)</f>
        <v>#N/A</v>
      </c>
      <c r="BF26" s="169" t="e">
        <f>AVERAGE(BD15:BF15)</f>
        <v>#N/A</v>
      </c>
      <c r="BG26" s="169" t="e">
        <f>AVERAGE(BE15:BG15)</f>
        <v>#N/A</v>
      </c>
      <c r="BH26" s="169" t="e">
        <f>AVERAGE(BF15:BH15)</f>
        <v>#N/A</v>
      </c>
      <c r="BI26" s="169" t="e">
        <f>AVERAGE(BG15:BI15)</f>
        <v>#N/A</v>
      </c>
      <c r="BJ26" s="169" t="e">
        <f>AVERAGE(BH15:BJ15)</f>
        <v>#N/A</v>
      </c>
      <c r="BK26" s="169" t="e">
        <f>AVERAGE(BI15:BK15)</f>
        <v>#N/A</v>
      </c>
      <c r="BL26" s="169" t="e">
        <f>AVERAGE(BJ15:BL15)</f>
        <v>#N/A</v>
      </c>
      <c r="BM26" s="169" t="e">
        <f>AVERAGE(BK15:BM15)</f>
        <v>#N/A</v>
      </c>
      <c r="BN26" s="169" t="e">
        <f>AVERAGE(BL15:BN15)</f>
        <v>#N/A</v>
      </c>
      <c r="BO26" s="169" t="e">
        <f>AVERAGE(BM15:BO15)</f>
        <v>#N/A</v>
      </c>
      <c r="BP26" s="169" t="e">
        <f t="shared" ref="BP26:BP31" si="841">AVERAGE(BN15:BP15)</f>
        <v>#N/A</v>
      </c>
      <c r="BQ26" s="169" t="e">
        <f t="shared" ref="BQ26:BQ31" si="842">AVERAGE(BO15:BQ15)</f>
        <v>#N/A</v>
      </c>
      <c r="BR26" s="169" t="e">
        <f t="shared" ref="BR26:BR31" si="843">AVERAGE(BP15:BR15)</f>
        <v>#N/A</v>
      </c>
      <c r="BS26" s="169" t="e">
        <f t="shared" ref="BS26:BS31" si="844">AVERAGE(BQ15:BS15)</f>
        <v>#N/A</v>
      </c>
      <c r="BT26" s="169" t="e">
        <f t="shared" ref="BT26:BT31" si="845">AVERAGE(BR15:BT15)</f>
        <v>#N/A</v>
      </c>
      <c r="BU26" s="169" t="e">
        <f t="shared" ref="BU26:BU31" si="846">AVERAGE(BS15:BU15)</f>
        <v>#N/A</v>
      </c>
      <c r="BV26" s="169" t="e">
        <f t="shared" ref="BV26:BV31" si="847">AVERAGE(BT15:BV15)</f>
        <v>#N/A</v>
      </c>
      <c r="BW26" s="169" t="e">
        <f t="shared" ref="BW26:BW31" si="848">AVERAGE(BU15:BW15)</f>
        <v>#N/A</v>
      </c>
      <c r="BX26" s="169" t="e">
        <f t="shared" ref="BX26:BX31" si="849">AVERAGE(BV15:BX15)</f>
        <v>#N/A</v>
      </c>
      <c r="BY26" s="169" t="e">
        <f t="shared" ref="BY26:BY31" si="850">AVERAGE(BW15:BY15)</f>
        <v>#N/A</v>
      </c>
      <c r="BZ26" s="169" t="e">
        <f t="shared" ref="BZ26:BZ31" si="851">AVERAGE(BX15:BZ15)</f>
        <v>#N/A</v>
      </c>
      <c r="CA26" s="169" t="e">
        <f t="shared" ref="CA26:CA31" si="852">AVERAGE(BY15:CA15)</f>
        <v>#N/A</v>
      </c>
      <c r="CB26" s="169" t="e">
        <f t="shared" ref="CB26:CB31" si="853">AVERAGE(BZ15:CB15)</f>
        <v>#N/A</v>
      </c>
      <c r="CC26" s="169" t="e">
        <f t="shared" ref="CC26:CC31" si="854">AVERAGE(CA15:CC15)</f>
        <v>#N/A</v>
      </c>
      <c r="CD26" s="169" t="e">
        <f t="shared" ref="CD26:CD31" si="855">AVERAGE(CB15:CD15)</f>
        <v>#N/A</v>
      </c>
      <c r="CE26" s="169" t="e">
        <f t="shared" ref="CE26:CE31" si="856">AVERAGE(CC15:CE15)</f>
        <v>#N/A</v>
      </c>
      <c r="CF26" s="169" t="e">
        <f t="shared" ref="CF26:CF31" si="857">AVERAGE(CD15:CF15)</f>
        <v>#N/A</v>
      </c>
      <c r="CG26" s="169" t="e">
        <f t="shared" ref="CG26:CG31" si="858">AVERAGE(CE15:CG15)</f>
        <v>#N/A</v>
      </c>
      <c r="CH26" s="169" t="e">
        <f t="shared" ref="CH26:CH31" si="859">AVERAGE(CF15:CH15)</f>
        <v>#N/A</v>
      </c>
      <c r="CI26" s="169" t="e">
        <f t="shared" ref="CI26:CI31" si="860">AVERAGE(CG15:CI15)</f>
        <v>#N/A</v>
      </c>
      <c r="CJ26" s="169" t="e">
        <f t="shared" ref="CJ26:CJ31" si="861">AVERAGE(CH15:CJ15)</f>
        <v>#N/A</v>
      </c>
      <c r="CK26" s="169" t="e">
        <f t="shared" ref="CK26:CK31" si="862">AVERAGE(CI15:CK15)</f>
        <v>#N/A</v>
      </c>
      <c r="CL26" s="169" t="e">
        <f t="shared" ref="CL26:CL31" si="863">AVERAGE(CJ15:CL15)</f>
        <v>#N/A</v>
      </c>
      <c r="CM26" s="169" t="e">
        <f t="shared" ref="CM26:CM31" si="864">AVERAGE(CK15:CM15)</f>
        <v>#N/A</v>
      </c>
      <c r="CN26" s="169" t="e">
        <f t="shared" ref="CN26:CN31" si="865">AVERAGE(CL15:CN15)</f>
        <v>#N/A</v>
      </c>
      <c r="CO26" s="169" t="e">
        <f t="shared" ref="CO26:CO31" si="866">AVERAGE(CM15:CO15)</f>
        <v>#N/A</v>
      </c>
      <c r="CP26" s="169" t="e">
        <f t="shared" ref="CP26:CP31" si="867">AVERAGE(CN15:CP15)</f>
        <v>#N/A</v>
      </c>
      <c r="CQ26" s="169" t="e">
        <f t="shared" ref="CQ26:CQ31" si="868">AVERAGE(CO15:CQ15)</f>
        <v>#N/A</v>
      </c>
      <c r="CR26" s="169" t="e">
        <f t="shared" ref="CR26:CR31" si="869">AVERAGE(CP15:CR15)</f>
        <v>#N/A</v>
      </c>
      <c r="CS26" s="169" t="e">
        <f t="shared" ref="CS26:CS31" si="870">AVERAGE(CQ15:CS15)</f>
        <v>#N/A</v>
      </c>
      <c r="CT26" s="169" t="e">
        <f t="shared" ref="CT26:CT31" si="871">AVERAGE(CR15:CT15)</f>
        <v>#N/A</v>
      </c>
      <c r="CU26" s="169" t="e">
        <f t="shared" ref="CU26:CU31" si="872">AVERAGE(CS15:CU15)</f>
        <v>#N/A</v>
      </c>
      <c r="CV26" s="169" t="e">
        <f t="shared" ref="CV26:CV31" si="873">AVERAGE(CT15:CV15)</f>
        <v>#N/A</v>
      </c>
      <c r="CW26" s="169" t="e">
        <f t="shared" ref="CW26:CW31" si="874">AVERAGE(CU15:CW15)</f>
        <v>#N/A</v>
      </c>
      <c r="CX26" s="169" t="e">
        <f t="shared" ref="CX26:CX31" si="875">AVERAGE(CV15:CX15)</f>
        <v>#N/A</v>
      </c>
      <c r="CY26" s="169" t="e">
        <f t="shared" ref="CY26:CY31" si="876">AVERAGE(CW15:CY15)</f>
        <v>#N/A</v>
      </c>
      <c r="CZ26" s="169" t="e">
        <f t="shared" ref="CZ26:CZ31" si="877">AVERAGE(CX15:CZ15)</f>
        <v>#N/A</v>
      </c>
      <c r="DA26" s="169" t="e">
        <f t="shared" ref="DA26:DA31" si="878">AVERAGE(CY15:DA15)</f>
        <v>#N/A</v>
      </c>
      <c r="DB26" s="169" t="e">
        <f t="shared" ref="DB26:DB31" si="879">AVERAGE(CZ15:DB15)</f>
        <v>#N/A</v>
      </c>
      <c r="DC26" s="169" t="e">
        <f t="shared" ref="DC26:DC31" si="880">AVERAGE(DA15:DC15)</f>
        <v>#N/A</v>
      </c>
      <c r="DD26" s="169" t="e">
        <f t="shared" ref="DD26:DD31" si="881">AVERAGE(DB15:DD15)</f>
        <v>#N/A</v>
      </c>
      <c r="DE26" s="169" t="e">
        <f t="shared" ref="DE26:DE31" si="882">AVERAGE(DC15:DE15)</f>
        <v>#N/A</v>
      </c>
      <c r="DF26" s="169" t="e">
        <f t="shared" ref="DF26:DF31" si="883">AVERAGE(DD15:DF15)</f>
        <v>#N/A</v>
      </c>
      <c r="DG26" s="169" t="e">
        <f t="shared" ref="DG26:DG31" si="884">AVERAGE(DE15:DG15)</f>
        <v>#N/A</v>
      </c>
      <c r="DH26" s="169" t="e">
        <f t="shared" ref="DH26:DH31" si="885">AVERAGE(DF15:DH15)</f>
        <v>#N/A</v>
      </c>
      <c r="DI26" s="169" t="e">
        <f t="shared" ref="DI26:DI31" si="886">AVERAGE(DG15:DI15)</f>
        <v>#N/A</v>
      </c>
      <c r="DJ26" s="169" t="e">
        <f t="shared" ref="DJ26:DJ31" si="887">AVERAGE(DH15:DJ15)</f>
        <v>#N/A</v>
      </c>
      <c r="DK26" s="169" t="e">
        <f t="shared" ref="DK26:DK31" si="888">AVERAGE(DI15:DK15)</f>
        <v>#N/A</v>
      </c>
      <c r="DL26" s="169" t="e">
        <f t="shared" ref="DL26:DL31" si="889">AVERAGE(DJ15:DL15)</f>
        <v>#N/A</v>
      </c>
      <c r="DM26" s="169" t="e">
        <f t="shared" ref="DM26:DM31" si="890">AVERAGE(DK15:DM15)</f>
        <v>#N/A</v>
      </c>
      <c r="DN26" s="169" t="e">
        <f t="shared" ref="DN26:DN31" si="891">AVERAGE(DL15:DN15)</f>
        <v>#N/A</v>
      </c>
      <c r="DO26" s="169" t="e">
        <f t="shared" ref="DO26:DO31" si="892">AVERAGE(DM15:DO15)</f>
        <v>#N/A</v>
      </c>
      <c r="DP26" s="169" t="e">
        <f t="shared" ref="DP26:DP31" si="893">AVERAGE(DN15:DP15)</f>
        <v>#N/A</v>
      </c>
      <c r="DQ26" s="169" t="e">
        <f t="shared" ref="DQ26:DQ31" si="894">AVERAGE(DO15:DQ15)</f>
        <v>#N/A</v>
      </c>
      <c r="DR26" s="169" t="e">
        <f t="shared" ref="DR26:DR31" si="895">AVERAGE(DP15:DR15)</f>
        <v>#N/A</v>
      </c>
      <c r="DS26" s="169" t="e">
        <f t="shared" ref="DS26:DS31" si="896">AVERAGE(DQ15:DS15)</f>
        <v>#N/A</v>
      </c>
      <c r="DT26" s="169" t="e">
        <f t="shared" ref="DT26:DT31" si="897">AVERAGE(DR15:DT15)</f>
        <v>#N/A</v>
      </c>
      <c r="DU26" s="169" t="e">
        <f t="shared" ref="DU26:DU31" si="898">AVERAGE(DS15:DU15)</f>
        <v>#N/A</v>
      </c>
      <c r="DV26" s="169" t="e">
        <f t="shared" ref="DV26:DV31" si="899">AVERAGE(DT15:DV15)</f>
        <v>#N/A</v>
      </c>
      <c r="DW26" s="169" t="e">
        <f t="shared" ref="DW26:DW31" si="900">AVERAGE(DU15:DW15)</f>
        <v>#N/A</v>
      </c>
      <c r="DX26" s="169" t="e">
        <f t="shared" ref="DX26:DX31" si="901">AVERAGE(DV15:DX15)</f>
        <v>#N/A</v>
      </c>
      <c r="DY26" s="169" t="e">
        <f t="shared" ref="DY26:DY31" si="902">AVERAGE(DW15:DY15)</f>
        <v>#N/A</v>
      </c>
      <c r="DZ26" s="169" t="e">
        <f t="shared" ref="DZ26:DZ31" si="903">AVERAGE(DX15:DZ15)</f>
        <v>#N/A</v>
      </c>
      <c r="EA26" s="169" t="e">
        <f t="shared" ref="EA26:EA31" si="904">AVERAGE(DY15:EA15)</f>
        <v>#N/A</v>
      </c>
      <c r="EB26" s="169" t="e">
        <f t="shared" ref="EB26:EB31" si="905">AVERAGE(DZ15:EB15)</f>
        <v>#N/A</v>
      </c>
      <c r="EC26" s="169" t="e">
        <f t="shared" ref="EC26:EC31" si="906">AVERAGE(EA15:EC15)</f>
        <v>#N/A</v>
      </c>
      <c r="ED26" s="169" t="e">
        <f t="shared" ref="ED26:ED31" si="907">AVERAGE(EB15:ED15)</f>
        <v>#N/A</v>
      </c>
      <c r="EE26" s="169" t="e">
        <f t="shared" ref="EE26:EE31" si="908">AVERAGE(EC15:EE15)</f>
        <v>#N/A</v>
      </c>
      <c r="EF26" s="169" t="e">
        <f t="shared" ref="EF26:EF31" si="909">AVERAGE(ED15:EF15)</f>
        <v>#N/A</v>
      </c>
      <c r="EG26" s="169" t="e">
        <f t="shared" ref="EG26:EG31" si="910">AVERAGE(EE15:EG15)</f>
        <v>#N/A</v>
      </c>
      <c r="EH26" s="169" t="e">
        <f t="shared" ref="EH26:EH31" si="911">AVERAGE(EF15:EH15)</f>
        <v>#N/A</v>
      </c>
      <c r="EI26" s="169" t="e">
        <f t="shared" ref="EI26:EI31" si="912">AVERAGE(EG15:EI15)</f>
        <v>#N/A</v>
      </c>
      <c r="EJ26" s="169" t="e">
        <f t="shared" ref="EJ26:EJ31" si="913">AVERAGE(EH15:EJ15)</f>
        <v>#N/A</v>
      </c>
      <c r="EK26" s="169" t="e">
        <f t="shared" ref="EK26:EK31" si="914">AVERAGE(EI15:EK15)</f>
        <v>#N/A</v>
      </c>
      <c r="EL26" s="169" t="e">
        <f t="shared" ref="EL26:EL31" si="915">AVERAGE(EJ15:EL15)</f>
        <v>#N/A</v>
      </c>
      <c r="EM26" s="169" t="e">
        <f t="shared" ref="EM26:EM31" si="916">AVERAGE(EK15:EM15)</f>
        <v>#N/A</v>
      </c>
      <c r="EN26" s="169" t="e">
        <f t="shared" ref="EN26:EN31" si="917">AVERAGE(EL15:EN15)</f>
        <v>#N/A</v>
      </c>
      <c r="EO26" s="169" t="e">
        <f t="shared" ref="EO26:EO31" si="918">AVERAGE(EM15:EO15)</f>
        <v>#N/A</v>
      </c>
      <c r="EP26" s="169" t="e">
        <f t="shared" ref="EP26:EP31" si="919">AVERAGE(EN15:EP15)</f>
        <v>#N/A</v>
      </c>
      <c r="EQ26" s="169" t="e">
        <f t="shared" ref="EQ26:EQ31" si="920">AVERAGE(EO15:EQ15)</f>
        <v>#N/A</v>
      </c>
      <c r="ER26" s="169" t="e">
        <f t="shared" ref="ER26:ER31" si="921">AVERAGE(EP15:ER15)</f>
        <v>#N/A</v>
      </c>
      <c r="ES26" s="169" t="e">
        <f t="shared" ref="ES26:ES31" si="922">AVERAGE(EQ15:ES15)</f>
        <v>#N/A</v>
      </c>
      <c r="ET26" s="169" t="e">
        <f t="shared" ref="ET26:ET31" si="923">AVERAGE(ER15:ET15)</f>
        <v>#N/A</v>
      </c>
      <c r="EU26" s="169" t="e">
        <f t="shared" ref="EU26:EU31" si="924">AVERAGE(ES15:EU15)</f>
        <v>#N/A</v>
      </c>
      <c r="EV26" s="169" t="e">
        <f t="shared" ref="EV26:EV31" si="925">AVERAGE(ET15:EV15)</f>
        <v>#N/A</v>
      </c>
      <c r="EW26" s="169" t="e">
        <f t="shared" ref="EW26:EW31" si="926">AVERAGE(EU15:EW15)</f>
        <v>#N/A</v>
      </c>
      <c r="EX26" s="169" t="e">
        <f t="shared" ref="EX26:EX31" si="927">AVERAGE(EV15:EX15)</f>
        <v>#N/A</v>
      </c>
      <c r="EY26" s="169" t="e">
        <f t="shared" ref="EY26:EY31" si="928">AVERAGE(EW15:EY15)</f>
        <v>#N/A</v>
      </c>
      <c r="EZ26" s="169" t="e">
        <f t="shared" ref="EZ26:EZ31" si="929">AVERAGE(EX15:EZ15)</f>
        <v>#N/A</v>
      </c>
      <c r="FA26" s="169" t="e">
        <f t="shared" ref="FA26:FA31" si="930">AVERAGE(EY15:FA15)</f>
        <v>#N/A</v>
      </c>
      <c r="FB26" s="169" t="e">
        <f t="shared" ref="FB26:FB31" si="931">AVERAGE(EZ15:FB15)</f>
        <v>#N/A</v>
      </c>
      <c r="FC26" s="169" t="e">
        <f t="shared" ref="FC26:FC31" si="932">AVERAGE(FA15:FC15)</f>
        <v>#N/A</v>
      </c>
      <c r="FD26" s="169" t="e">
        <f t="shared" ref="FD26:FD31" si="933">AVERAGE(FB15:FD15)</f>
        <v>#N/A</v>
      </c>
      <c r="FE26" s="169" t="e">
        <f t="shared" ref="FE26:FE31" si="934">AVERAGE(FC15:FE15)</f>
        <v>#N/A</v>
      </c>
      <c r="FF26" s="169" t="e">
        <f t="shared" ref="FF26:FF31" si="935">AVERAGE(FD15:FF15)</f>
        <v>#N/A</v>
      </c>
      <c r="FG26" s="169" t="e">
        <f t="shared" ref="FG26:FG31" si="936">AVERAGE(FE15:FG15)</f>
        <v>#N/A</v>
      </c>
      <c r="FH26" s="169" t="e">
        <f t="shared" ref="FH26:FH31" si="937">AVERAGE(FF15:FH15)</f>
        <v>#N/A</v>
      </c>
      <c r="FI26" s="169" t="e">
        <f t="shared" ref="FI26:FI31" si="938">AVERAGE(FG15:FI15)</f>
        <v>#N/A</v>
      </c>
      <c r="FJ26" s="169" t="e">
        <f t="shared" ref="FJ26:FJ31" si="939">AVERAGE(FH15:FJ15)</f>
        <v>#N/A</v>
      </c>
      <c r="FK26" s="169" t="e">
        <f t="shared" ref="FK26:FK31" si="940">AVERAGE(FI15:FK15)</f>
        <v>#N/A</v>
      </c>
      <c r="FL26" s="169" t="e">
        <f t="shared" ref="FL26:FL31" si="941">AVERAGE(FJ15:FL15)</f>
        <v>#N/A</v>
      </c>
      <c r="FM26" s="169" t="e">
        <f t="shared" ref="FM26:FM31" si="942">AVERAGE(FK15:FM15)</f>
        <v>#N/A</v>
      </c>
      <c r="FN26" s="169" t="e">
        <f t="shared" ref="FN26:FN31" si="943">AVERAGE(FL15:FN15)</f>
        <v>#N/A</v>
      </c>
      <c r="FO26" s="169" t="e">
        <f t="shared" ref="FO26:FO31" si="944">AVERAGE(FM15:FO15)</f>
        <v>#N/A</v>
      </c>
      <c r="FP26" s="169" t="e">
        <f t="shared" ref="FP26:FP31" si="945">AVERAGE(FN15:FP15)</f>
        <v>#N/A</v>
      </c>
      <c r="FQ26" s="169" t="e">
        <f t="shared" ref="FQ26:FQ31" si="946">AVERAGE(FO15:FQ15)</f>
        <v>#N/A</v>
      </c>
      <c r="FR26" s="169" t="e">
        <f t="shared" ref="FR26:FR31" si="947">AVERAGE(FP15:FR15)</f>
        <v>#N/A</v>
      </c>
      <c r="FS26" s="169" t="e">
        <f t="shared" ref="FS26:FS31" si="948">AVERAGE(FQ15:FS15)</f>
        <v>#N/A</v>
      </c>
      <c r="FT26" s="169" t="e">
        <f t="shared" ref="FT26:FT31" si="949">AVERAGE(FR15:FT15)</f>
        <v>#N/A</v>
      </c>
      <c r="FU26" s="169" t="e">
        <f t="shared" ref="FU26:FU31" si="950">AVERAGE(FS15:FU15)</f>
        <v>#N/A</v>
      </c>
      <c r="FV26" s="169" t="e">
        <f t="shared" ref="FV26:FV31" si="951">AVERAGE(FT15:FV15)</f>
        <v>#N/A</v>
      </c>
      <c r="FW26" s="169" t="e">
        <f t="shared" ref="FW26:FW31" si="952">AVERAGE(FU15:FW15)</f>
        <v>#N/A</v>
      </c>
      <c r="FX26" s="169" t="e">
        <f t="shared" ref="FX26:FX31" si="953">AVERAGE(FV15:FX15)</f>
        <v>#N/A</v>
      </c>
      <c r="FY26" s="169" t="e">
        <f t="shared" ref="FY26:FY31" si="954">AVERAGE(FW15:FY15)</f>
        <v>#N/A</v>
      </c>
      <c r="FZ26" s="169" t="e">
        <f t="shared" ref="FZ26:FZ31" si="955">AVERAGE(FX15:FZ15)</f>
        <v>#N/A</v>
      </c>
      <c r="GA26" s="169" t="e">
        <f t="shared" ref="GA26:GA31" si="956">AVERAGE(FY15:GA15)</f>
        <v>#N/A</v>
      </c>
      <c r="GB26" s="169" t="e">
        <f t="shared" ref="GB26:GB31" si="957">AVERAGE(FZ15:GB15)</f>
        <v>#N/A</v>
      </c>
      <c r="GC26" s="169" t="e">
        <f t="shared" ref="GC26:GC31" si="958">AVERAGE(GA15:GC15)</f>
        <v>#N/A</v>
      </c>
      <c r="GD26" s="169" t="e">
        <f t="shared" ref="GD26:GD31" si="959">AVERAGE(GB15:GD15)</f>
        <v>#N/A</v>
      </c>
      <c r="GE26" s="169" t="e">
        <f t="shared" ref="GE26:GE31" si="960">AVERAGE(GC15:GE15)</f>
        <v>#N/A</v>
      </c>
      <c r="GF26" s="169" t="e">
        <f t="shared" ref="GF26:GF31" si="961">AVERAGE(GD15:GF15)</f>
        <v>#N/A</v>
      </c>
      <c r="GG26" s="169" t="e">
        <f t="shared" ref="GG26:GG31" si="962">AVERAGE(GE15:GG15)</f>
        <v>#N/A</v>
      </c>
      <c r="GH26" s="169" t="e">
        <f t="shared" ref="GH26:GH31" si="963">AVERAGE(GF15:GH15)</f>
        <v>#N/A</v>
      </c>
      <c r="GI26" s="169" t="e">
        <f t="shared" ref="GI26:GI31" si="964">AVERAGE(GG15:GI15)</f>
        <v>#N/A</v>
      </c>
      <c r="GJ26" s="169" t="e">
        <f t="shared" ref="GJ26:GJ31" si="965">AVERAGE(GH15:GJ15)</f>
        <v>#N/A</v>
      </c>
      <c r="GK26" s="169" t="e">
        <f t="shared" ref="GK26:GK31" si="966">AVERAGE(GI15:GK15)</f>
        <v>#N/A</v>
      </c>
      <c r="GL26" s="169" t="e">
        <f t="shared" ref="GL26:GL31" si="967">AVERAGE(GJ15:GL15)</f>
        <v>#N/A</v>
      </c>
      <c r="GM26" s="169" t="e">
        <f t="shared" ref="GM26:GM31" si="968">AVERAGE(GK15:GM15)</f>
        <v>#N/A</v>
      </c>
      <c r="GN26" s="169" t="e">
        <f t="shared" ref="GN26:GN31" si="969">AVERAGE(GL15:GN15)</f>
        <v>#N/A</v>
      </c>
      <c r="GO26" s="169" t="e">
        <f t="shared" ref="GO26:GO31" si="970">AVERAGE(GM15:GO15)</f>
        <v>#N/A</v>
      </c>
      <c r="GP26" s="169" t="e">
        <f t="shared" ref="GP26:GP31" si="971">AVERAGE(GN15:GP15)</f>
        <v>#N/A</v>
      </c>
      <c r="GQ26" s="169" t="e">
        <f t="shared" ref="GQ26:GQ31" si="972">AVERAGE(GO15:GQ15)</f>
        <v>#N/A</v>
      </c>
      <c r="GR26" s="169" t="e">
        <f t="shared" ref="GR26:GR31" si="973">AVERAGE(GP15:GR15)</f>
        <v>#N/A</v>
      </c>
      <c r="GS26" s="169" t="e">
        <f t="shared" ref="GS26:GS31" si="974">AVERAGE(GQ15:GS15)</f>
        <v>#N/A</v>
      </c>
      <c r="GT26" s="169" t="e">
        <f t="shared" ref="GT26:GT31" si="975">AVERAGE(GR15:GT15)</f>
        <v>#N/A</v>
      </c>
      <c r="GU26" s="169" t="e">
        <f t="shared" ref="GU26:GU31" si="976">AVERAGE(GS15:GU15)</f>
        <v>#N/A</v>
      </c>
      <c r="GV26" s="169" t="e">
        <f t="shared" ref="GV26:GV31" si="977">AVERAGE(GT15:GV15)</f>
        <v>#N/A</v>
      </c>
      <c r="GW26" s="169" t="e">
        <f t="shared" ref="GW26:GW31" si="978">AVERAGE(GU15:GW15)</f>
        <v>#N/A</v>
      </c>
      <c r="GX26" s="169" t="e">
        <f t="shared" ref="GX26:GX31" si="979">AVERAGE(GV15:GX15)</f>
        <v>#N/A</v>
      </c>
      <c r="GY26" s="169" t="e">
        <f t="shared" ref="GY26:GY31" si="980">AVERAGE(GW15:GY15)</f>
        <v>#N/A</v>
      </c>
      <c r="GZ26" s="169" t="e">
        <f t="shared" ref="GZ26:GZ31" si="981">AVERAGE(GX15:GZ15)</f>
        <v>#N/A</v>
      </c>
      <c r="HA26" s="169" t="e">
        <f t="shared" ref="HA26:HA31" si="982">AVERAGE(GY15:HA15)</f>
        <v>#N/A</v>
      </c>
      <c r="HB26" s="169" t="e">
        <f t="shared" ref="HB26:HB31" si="983">AVERAGE(GZ15:HB15)</f>
        <v>#N/A</v>
      </c>
      <c r="HC26" s="169" t="e">
        <f t="shared" ref="HC26:HC31" si="984">AVERAGE(HA15:HC15)</f>
        <v>#N/A</v>
      </c>
      <c r="HD26" s="169" t="e">
        <f t="shared" ref="HD26:HD31" si="985">AVERAGE(HB15:HD15)</f>
        <v>#N/A</v>
      </c>
      <c r="HE26" s="169" t="e">
        <f t="shared" ref="HE26:HE31" si="986">AVERAGE(HC15:HE15)</f>
        <v>#N/A</v>
      </c>
      <c r="HF26" s="169" t="e">
        <f t="shared" ref="HF26:HF31" si="987">AVERAGE(HD15:HF15)</f>
        <v>#N/A</v>
      </c>
      <c r="HG26" s="169" t="e">
        <f t="shared" ref="HG26:HG31" si="988">AVERAGE(HE15:HG15)</f>
        <v>#N/A</v>
      </c>
      <c r="HH26" s="169" t="e">
        <f t="shared" ref="HH26:HH31" si="989">AVERAGE(HF15:HH15)</f>
        <v>#N/A</v>
      </c>
      <c r="HI26" s="169" t="e">
        <f t="shared" ref="HI26:HI31" si="990">AVERAGE(HG15:HI15)</f>
        <v>#N/A</v>
      </c>
      <c r="HJ26" s="169" t="e">
        <f t="shared" ref="HJ26:HJ31" si="991">AVERAGE(HH15:HJ15)</f>
        <v>#N/A</v>
      </c>
      <c r="HK26" s="169" t="e">
        <f t="shared" ref="HK26:HK31" si="992">AVERAGE(HI15:HK15)</f>
        <v>#N/A</v>
      </c>
      <c r="HL26" s="169" t="e">
        <f t="shared" ref="HL26:HL31" si="993">AVERAGE(HJ15:HL15)</f>
        <v>#N/A</v>
      </c>
      <c r="HM26" s="169" t="e">
        <f t="shared" ref="HM26:HM31" si="994">AVERAGE(HK15:HM15)</f>
        <v>#N/A</v>
      </c>
      <c r="HN26" s="169" t="e">
        <f t="shared" ref="HN26:HN31" si="995">AVERAGE(HL15:HN15)</f>
        <v>#N/A</v>
      </c>
      <c r="HO26" s="169" t="e">
        <f t="shared" ref="HO26:HO31" si="996">AVERAGE(HM15:HO15)</f>
        <v>#N/A</v>
      </c>
      <c r="HP26" s="169" t="e">
        <f t="shared" ref="HP26:HP31" si="997">AVERAGE(HN15:HP15)</f>
        <v>#N/A</v>
      </c>
      <c r="HQ26" s="169" t="e">
        <f t="shared" ref="HQ26:HQ31" si="998">AVERAGE(HO15:HQ15)</f>
        <v>#N/A</v>
      </c>
      <c r="HR26" s="169" t="e">
        <f t="shared" ref="HR26:HR31" si="999">AVERAGE(HP15:HR15)</f>
        <v>#N/A</v>
      </c>
      <c r="HS26" s="169" t="e">
        <f t="shared" ref="HS26:HS31" si="1000">AVERAGE(HQ15:HS15)</f>
        <v>#N/A</v>
      </c>
      <c r="HT26" s="169" t="e">
        <f t="shared" ref="HT26:HT31" si="1001">AVERAGE(HR15:HT15)</f>
        <v>#N/A</v>
      </c>
      <c r="HU26" s="169" t="e">
        <f t="shared" ref="HU26:HU31" si="1002">AVERAGE(HS15:HU15)</f>
        <v>#N/A</v>
      </c>
      <c r="HV26" s="169" t="e">
        <f t="shared" ref="HV26:HV31" si="1003">AVERAGE(HT15:HV15)</f>
        <v>#N/A</v>
      </c>
      <c r="HW26" s="169" t="e">
        <f t="shared" ref="HW26:HW31" si="1004">AVERAGE(HU15:HW15)</f>
        <v>#N/A</v>
      </c>
      <c r="HX26" s="169" t="e">
        <f t="shared" ref="HX26:HX31" si="1005">AVERAGE(HV15:HX15)</f>
        <v>#N/A</v>
      </c>
      <c r="HY26" s="169" t="e">
        <f t="shared" ref="HY26:HY31" si="1006">AVERAGE(HW15:HY15)</f>
        <v>#N/A</v>
      </c>
      <c r="HZ26" s="169" t="e">
        <f t="shared" ref="HZ26:HZ31" si="1007">AVERAGE(HX15:HZ15)</f>
        <v>#N/A</v>
      </c>
      <c r="IA26" s="169" t="e">
        <f t="shared" ref="IA26:IA31" si="1008">AVERAGE(HY15:IA15)</f>
        <v>#N/A</v>
      </c>
      <c r="IB26" s="169" t="e">
        <f t="shared" ref="IB26:IB31" si="1009">AVERAGE(HZ15:IB15)</f>
        <v>#N/A</v>
      </c>
      <c r="IC26" s="169" t="e">
        <f t="shared" ref="IC26:IC31" si="1010">AVERAGE(IA15:IC15)</f>
        <v>#N/A</v>
      </c>
      <c r="ID26" s="169" t="e">
        <f t="shared" ref="ID26:ID31" si="1011">AVERAGE(IB15:ID15)</f>
        <v>#N/A</v>
      </c>
      <c r="IE26" s="169" t="e">
        <f t="shared" ref="IE26:IE31" si="1012">AVERAGE(IC15:IE15)</f>
        <v>#N/A</v>
      </c>
      <c r="IF26" s="169" t="e">
        <f t="shared" ref="IF26:IF31" si="1013">AVERAGE(ID15:IF15)</f>
        <v>#N/A</v>
      </c>
      <c r="IG26" s="169" t="e">
        <f t="shared" ref="IG26:IG31" si="1014">AVERAGE(IE15:IG15)</f>
        <v>#N/A</v>
      </c>
      <c r="IH26" s="169" t="e">
        <f t="shared" ref="IH26:IH31" si="1015">AVERAGE(IF15:IH15)</f>
        <v>#N/A</v>
      </c>
      <c r="II26" s="169" t="e">
        <f t="shared" ref="II26:II31" si="1016">AVERAGE(IG15:II15)</f>
        <v>#N/A</v>
      </c>
      <c r="IJ26" s="169" t="e">
        <f t="shared" ref="IJ26:IJ31" si="1017">AVERAGE(IH15:IJ15)</f>
        <v>#N/A</v>
      </c>
      <c r="IK26" s="169" t="e">
        <f t="shared" ref="IK26:IK31" si="1018">AVERAGE(II15:IK15)</f>
        <v>#N/A</v>
      </c>
      <c r="IL26" s="169" t="e">
        <f t="shared" ref="IL26:IL31" si="1019">AVERAGE(IJ15:IL15)</f>
        <v>#N/A</v>
      </c>
      <c r="IM26" s="169" t="e">
        <f t="shared" ref="IM26:IM31" si="1020">AVERAGE(IK15:IM15)</f>
        <v>#N/A</v>
      </c>
      <c r="IN26" s="169" t="e">
        <f t="shared" ref="IN26:IN31" si="1021">AVERAGE(IL15:IN15)</f>
        <v>#N/A</v>
      </c>
      <c r="IO26" s="169" t="e">
        <f t="shared" ref="IO26:IO31" si="1022">AVERAGE(IM15:IO15)</f>
        <v>#N/A</v>
      </c>
      <c r="IP26" s="169" t="e">
        <f t="shared" ref="IP26:IP31" si="1023">AVERAGE(IN15:IP15)</f>
        <v>#N/A</v>
      </c>
      <c r="IQ26" s="169" t="e">
        <f t="shared" ref="IQ26:IQ31" si="1024">AVERAGE(IO15:IQ15)</f>
        <v>#N/A</v>
      </c>
      <c r="IR26" s="169" t="e">
        <f t="shared" ref="IR26:IR31" si="1025">AVERAGE(IP15:IR15)</f>
        <v>#N/A</v>
      </c>
      <c r="IS26" s="169" t="e">
        <f t="shared" ref="IS26:IS31" si="1026">AVERAGE(IQ15:IS15)</f>
        <v>#N/A</v>
      </c>
      <c r="IT26" s="169" t="e">
        <f t="shared" ref="IT26:IT31" si="1027">AVERAGE(IR15:IT15)</f>
        <v>#N/A</v>
      </c>
      <c r="IU26" s="169" t="e">
        <f t="shared" ref="IU26:IU31" si="1028">AVERAGE(IS15:IU15)</f>
        <v>#N/A</v>
      </c>
      <c r="IV26" s="169" t="e">
        <f t="shared" ref="IV26:IV31" si="1029">AVERAGE(IT15:IV15)</f>
        <v>#N/A</v>
      </c>
      <c r="IW26" s="169" t="e">
        <f t="shared" ref="IW26:IW31" si="1030">AVERAGE(IU15:IW15)</f>
        <v>#N/A</v>
      </c>
      <c r="IX26" s="169" t="e">
        <f t="shared" ref="IX26:IX31" si="1031">AVERAGE(IV15:IX15)</f>
        <v>#N/A</v>
      </c>
      <c r="IY26" s="169" t="e">
        <f t="shared" ref="IY26:IY31" si="1032">AVERAGE(IW15:IY15)</f>
        <v>#N/A</v>
      </c>
      <c r="IZ26" s="169" t="e">
        <f t="shared" ref="IZ26:IZ31" si="1033">AVERAGE(IX15:IZ15)</f>
        <v>#N/A</v>
      </c>
      <c r="JA26" s="169" t="e">
        <f t="shared" ref="JA26:JA31" si="1034">AVERAGE(IY15:JA15)</f>
        <v>#N/A</v>
      </c>
      <c r="JB26" s="169" t="e">
        <f t="shared" ref="JB26:JB31" si="1035">AVERAGE(IZ15:JB15)</f>
        <v>#N/A</v>
      </c>
      <c r="JC26" s="169" t="e">
        <f t="shared" ref="JC26:JC31" si="1036">AVERAGE(JA15:JC15)</f>
        <v>#N/A</v>
      </c>
      <c r="JD26" s="169" t="e">
        <f t="shared" ref="JD26:JD31" si="1037">AVERAGE(JB15:JD15)</f>
        <v>#N/A</v>
      </c>
      <c r="JE26" s="169" t="e">
        <f t="shared" ref="JE26:JE31" si="1038">AVERAGE(JC15:JE15)</f>
        <v>#N/A</v>
      </c>
      <c r="JF26" s="169" t="e">
        <f t="shared" ref="JF26:JF31" si="1039">AVERAGE(JD15:JF15)</f>
        <v>#N/A</v>
      </c>
      <c r="JG26" s="169" t="e">
        <f t="shared" ref="JG26:JG31" si="1040">AVERAGE(JE15:JG15)</f>
        <v>#N/A</v>
      </c>
      <c r="JH26" s="169" t="e">
        <f t="shared" ref="JH26:JH31" si="1041">AVERAGE(JF15:JH15)</f>
        <v>#N/A</v>
      </c>
      <c r="JI26" s="169" t="e">
        <f t="shared" ref="JI26:JI31" si="1042">AVERAGE(JG15:JI15)</f>
        <v>#N/A</v>
      </c>
      <c r="JJ26" s="169" t="e">
        <f t="shared" ref="JJ26:JJ31" si="1043">AVERAGE(JH15:JJ15)</f>
        <v>#N/A</v>
      </c>
      <c r="JK26" s="169" t="e">
        <f t="shared" ref="JK26:JK31" si="1044">AVERAGE(JI15:JK15)</f>
        <v>#N/A</v>
      </c>
      <c r="JL26" s="169" t="e">
        <f t="shared" ref="JL26:JL31" si="1045">AVERAGE(JJ15:JL15)</f>
        <v>#N/A</v>
      </c>
      <c r="JM26" s="169" t="e">
        <f t="shared" ref="JM26:JM31" si="1046">AVERAGE(JK15:JM15)</f>
        <v>#N/A</v>
      </c>
      <c r="JN26" s="169" t="e">
        <f t="shared" ref="JN26:JN31" si="1047">AVERAGE(JL15:JN15)</f>
        <v>#N/A</v>
      </c>
      <c r="JO26" s="169" t="e">
        <f t="shared" ref="JO26:JO31" si="1048">AVERAGE(JM15:JO15)</f>
        <v>#N/A</v>
      </c>
      <c r="JP26" s="169" t="e">
        <f t="shared" ref="JP26:JP31" si="1049">AVERAGE(JN15:JP15)</f>
        <v>#N/A</v>
      </c>
      <c r="JQ26" s="169" t="e">
        <f t="shared" ref="JQ26:JQ31" si="1050">AVERAGE(JO15:JQ15)</f>
        <v>#N/A</v>
      </c>
      <c r="JR26" s="169" t="e">
        <f t="shared" ref="JR26:JR31" si="1051">AVERAGE(JP15:JR15)</f>
        <v>#N/A</v>
      </c>
      <c r="JS26" s="169" t="e">
        <f t="shared" ref="JS26:JS31" si="1052">AVERAGE(JQ15:JS15)</f>
        <v>#N/A</v>
      </c>
      <c r="JT26" s="169" t="e">
        <f t="shared" ref="JT26:JT31" si="1053">AVERAGE(JR15:JT15)</f>
        <v>#N/A</v>
      </c>
      <c r="JU26" s="169" t="e">
        <f t="shared" ref="JU26:JU31" si="1054">AVERAGE(JS15:JU15)</f>
        <v>#N/A</v>
      </c>
      <c r="JV26" s="169" t="e">
        <f t="shared" ref="JV26:JV31" si="1055">AVERAGE(JT15:JV15)</f>
        <v>#N/A</v>
      </c>
      <c r="JW26" s="169" t="e">
        <f t="shared" ref="JW26:JW31" si="1056">AVERAGE(JU15:JW15)</f>
        <v>#N/A</v>
      </c>
      <c r="JX26" s="169" t="e">
        <f t="shared" ref="JX26:JX31" si="1057">AVERAGE(JV15:JX15)</f>
        <v>#N/A</v>
      </c>
      <c r="JY26" s="169" t="e">
        <f t="shared" ref="JY26:JY31" si="1058">AVERAGE(JW15:JY15)</f>
        <v>#N/A</v>
      </c>
      <c r="JZ26" s="169" t="e">
        <f t="shared" ref="JZ26:JZ31" si="1059">AVERAGE(JX15:JZ15)</f>
        <v>#N/A</v>
      </c>
      <c r="KA26" s="169" t="e">
        <f t="shared" ref="KA26:KA31" si="1060">AVERAGE(JY15:KA15)</f>
        <v>#N/A</v>
      </c>
      <c r="KB26" s="169" t="e">
        <f t="shared" ref="KB26:KB31" si="1061">AVERAGE(JZ15:KB15)</f>
        <v>#N/A</v>
      </c>
      <c r="KC26" s="169" t="e">
        <f t="shared" ref="KC26:KC31" si="1062">AVERAGE(KA15:KC15)</f>
        <v>#N/A</v>
      </c>
      <c r="KD26" s="169" t="e">
        <f t="shared" ref="KD26:KD31" si="1063">AVERAGE(KB15:KD15)</f>
        <v>#N/A</v>
      </c>
      <c r="KE26" s="169" t="e">
        <f t="shared" ref="KE26:KE31" si="1064">AVERAGE(KC15:KE15)</f>
        <v>#N/A</v>
      </c>
      <c r="KF26" s="169" t="e">
        <f t="shared" ref="KF26:KF31" si="1065">AVERAGE(KD15:KF15)</f>
        <v>#N/A</v>
      </c>
      <c r="KG26" s="169" t="e">
        <f t="shared" ref="KG26:KG31" si="1066">AVERAGE(KE15:KG15)</f>
        <v>#N/A</v>
      </c>
      <c r="KH26" s="169" t="e">
        <f t="shared" ref="KH26:KH31" si="1067">AVERAGE(KF15:KH15)</f>
        <v>#N/A</v>
      </c>
      <c r="KI26" s="169" t="e">
        <f t="shared" ref="KI26:KI31" si="1068">AVERAGE(KG15:KI15)</f>
        <v>#N/A</v>
      </c>
      <c r="KJ26" s="169" t="e">
        <f t="shared" ref="KJ26:KJ31" si="1069">AVERAGE(KH15:KJ15)</f>
        <v>#N/A</v>
      </c>
      <c r="KK26" s="169" t="e">
        <f t="shared" ref="KK26:KK31" si="1070">AVERAGE(KI15:KK15)</f>
        <v>#N/A</v>
      </c>
      <c r="KL26" s="169" t="e">
        <f t="shared" ref="KL26:KL31" si="1071">AVERAGE(KJ15:KL15)</f>
        <v>#N/A</v>
      </c>
      <c r="KM26" s="169" t="e">
        <f t="shared" ref="KM26:KM31" si="1072">AVERAGE(KK15:KM15)</f>
        <v>#N/A</v>
      </c>
      <c r="KN26" s="169" t="e">
        <f t="shared" ref="KN26:KN31" si="1073">AVERAGE(KL15:KN15)</f>
        <v>#N/A</v>
      </c>
    </row>
    <row r="27" spans="1:300" x14ac:dyDescent="0.3">
      <c r="A27" t="str">
        <f t="shared" si="840"/>
        <v>Italy</v>
      </c>
      <c r="G27" s="169">
        <f>AVERAGE(E16:G16)</f>
        <v>0.41780418361610816</v>
      </c>
      <c r="H27" s="169">
        <f>AVERAGE(F16:H16)</f>
        <v>0.3967061402965919</v>
      </c>
      <c r="I27" s="169">
        <f>AVERAGE(G16:I16)</f>
        <v>0.3957492445390513</v>
      </c>
      <c r="J27" s="169">
        <f>AVERAGE(H16:J16)</f>
        <v>0.37335735484863058</v>
      </c>
      <c r="K27" s="169">
        <f>AVERAGE(I16:K16)</f>
        <v>0.35062204546423931</v>
      </c>
      <c r="L27" s="169">
        <f>AVERAGE(J16:L16)</f>
        <v>0.31373040076422803</v>
      </c>
      <c r="M27" s="169">
        <f>AVERAGE(K16:M16)</f>
        <v>0.28979541196252429</v>
      </c>
      <c r="N27" s="169">
        <f>AVERAGE(L16:N16)</f>
        <v>0.26167970482873182</v>
      </c>
      <c r="O27" s="169">
        <f>AVERAGE(M16:O16)</f>
        <v>0.24609781747847811</v>
      </c>
      <c r="P27" s="169">
        <f>AVERAGE(N16:P16)</f>
        <v>0.23360729721486181</v>
      </c>
      <c r="Q27" s="169">
        <f>AVERAGE(O16:Q16)</f>
        <v>0.24031104700183828</v>
      </c>
      <c r="R27" s="169">
        <f>AVERAGE(P16:R16)</f>
        <v>0.23264707911738047</v>
      </c>
      <c r="S27" s="169">
        <f>AVERAGE(Q16:S16)</f>
        <v>0.22508898302389602</v>
      </c>
      <c r="T27" s="169">
        <f>AVERAGE(R16:T16)</f>
        <v>0.21325882021980061</v>
      </c>
      <c r="U27" s="169">
        <f>AVERAGE(S16:U16)</f>
        <v>0.20572415044977518</v>
      </c>
      <c r="V27" s="169">
        <f>AVERAGE(T16:V16)</f>
        <v>0.19348058893094877</v>
      </c>
      <c r="W27" s="169">
        <f>AVERAGE(U16:W16)</f>
        <v>0.18930297606944077</v>
      </c>
      <c r="X27" s="169">
        <f>AVERAGE(V16:X16)</f>
        <v>0.18422315105505641</v>
      </c>
      <c r="Y27" s="169">
        <f>AVERAGE(W16:Y16)</f>
        <v>0.17632966545145864</v>
      </c>
      <c r="Z27" s="169">
        <f>AVERAGE(X16:Z16)</f>
        <v>0.16169645208506492</v>
      </c>
      <c r="AA27" s="169">
        <f>AVERAGE(Y16:AA16)</f>
        <v>0.15039284120869811</v>
      </c>
      <c r="AB27" s="169">
        <f>AVERAGE(Z16:AB16)</f>
        <v>0.14329822538730874</v>
      </c>
      <c r="AC27" s="169">
        <f>AVERAGE(AA16:AC16)</f>
        <v>0.13913322939877992</v>
      </c>
      <c r="AD27" s="169">
        <f>AVERAGE(AB16:AD16)</f>
        <v>0.136648062698186</v>
      </c>
      <c r="AE27" s="169">
        <f>AVERAGE(AC16:AE16)</f>
        <v>0.13215255085535063</v>
      </c>
      <c r="AF27" s="169">
        <f>AVERAGE(AD16:AF16)</f>
        <v>0.1226014838931279</v>
      </c>
      <c r="AG27" s="169">
        <f>AVERAGE(AE16:AG16)</f>
        <v>0.10988843260922732</v>
      </c>
      <c r="AH27" s="169">
        <f>AVERAGE(AF16:AH16)</f>
        <v>9.7079788906630896E-2</v>
      </c>
      <c r="AI27" s="169">
        <f>AVERAGE(AG16:AI16)</f>
        <v>8.6720076944680022E-2</v>
      </c>
      <c r="AJ27" s="169">
        <f>AVERAGE(AH16:AJ16)</f>
        <v>8.023768202850963E-2</v>
      </c>
      <c r="AK27" s="169">
        <f>AVERAGE(AI16:AK16)</f>
        <v>7.5702645611747707E-2</v>
      </c>
      <c r="AL27" s="169">
        <f>AVERAGE(AJ16:AL16)</f>
        <v>7.0907761570253955E-2</v>
      </c>
      <c r="AM27" s="169">
        <f>AVERAGE(AK16:AM16)</f>
        <v>6.4009058715239986E-2</v>
      </c>
      <c r="AN27" s="169">
        <f>AVERAGE(AL16:AN16)</f>
        <v>5.6966932829434734E-2</v>
      </c>
      <c r="AO27" s="169">
        <f>AVERAGE(AM16:AO16)</f>
        <v>5.042620986581562E-2</v>
      </c>
      <c r="AP27" s="169">
        <f>AVERAGE(AN16:AP16)</f>
        <v>4.5681959543427096E-2</v>
      </c>
      <c r="AQ27" s="169" t="e">
        <f>AVERAGE(AO16:AQ16)</f>
        <v>#N/A</v>
      </c>
      <c r="AR27" s="169" t="e">
        <f>AVERAGE(AP16:AR16)</f>
        <v>#N/A</v>
      </c>
      <c r="AS27" s="169" t="e">
        <f>AVERAGE(AQ16:AS16)</f>
        <v>#N/A</v>
      </c>
      <c r="AT27" s="169" t="e">
        <f>AVERAGE(AR16:AT16)</f>
        <v>#N/A</v>
      </c>
      <c r="AU27" s="169" t="e">
        <f>AVERAGE(AS16:AU16)</f>
        <v>#N/A</v>
      </c>
      <c r="AV27" s="169" t="e">
        <f>AVERAGE(AT16:AV16)</f>
        <v>#N/A</v>
      </c>
      <c r="AW27" s="169" t="e">
        <f>AVERAGE(AU16:AW16)</f>
        <v>#N/A</v>
      </c>
      <c r="AX27" s="169" t="e">
        <f>AVERAGE(AV16:AX16)</f>
        <v>#N/A</v>
      </c>
      <c r="AY27" s="169" t="e">
        <f>AVERAGE(AW16:AY16)</f>
        <v>#N/A</v>
      </c>
      <c r="AZ27" s="169" t="e">
        <f>AVERAGE(AX16:AZ16)</f>
        <v>#N/A</v>
      </c>
      <c r="BA27" s="169" t="e">
        <f>AVERAGE(AY16:BA16)</f>
        <v>#N/A</v>
      </c>
      <c r="BB27" s="169" t="e">
        <f>AVERAGE(AZ16:BB16)</f>
        <v>#N/A</v>
      </c>
      <c r="BC27" s="169" t="e">
        <f>AVERAGE(BA16:BC16)</f>
        <v>#N/A</v>
      </c>
      <c r="BD27" s="169" t="e">
        <f>AVERAGE(BB16:BD16)</f>
        <v>#N/A</v>
      </c>
      <c r="BE27" s="169" t="e">
        <f>AVERAGE(BC16:BE16)</f>
        <v>#N/A</v>
      </c>
      <c r="BF27" s="169" t="e">
        <f>AVERAGE(BD16:BF16)</f>
        <v>#N/A</v>
      </c>
      <c r="BG27" s="169" t="e">
        <f>AVERAGE(BE16:BG16)</f>
        <v>#N/A</v>
      </c>
      <c r="BH27" s="169" t="e">
        <f>AVERAGE(BF16:BH16)</f>
        <v>#N/A</v>
      </c>
      <c r="BI27" s="169" t="e">
        <f>AVERAGE(BG16:BI16)</f>
        <v>#N/A</v>
      </c>
      <c r="BJ27" s="169" t="e">
        <f>AVERAGE(BH16:BJ16)</f>
        <v>#N/A</v>
      </c>
      <c r="BK27" s="169" t="e">
        <f>AVERAGE(BI16:BK16)</f>
        <v>#N/A</v>
      </c>
      <c r="BL27" s="169" t="e">
        <f>AVERAGE(BJ16:BL16)</f>
        <v>#N/A</v>
      </c>
      <c r="BM27" s="169" t="e">
        <f>AVERAGE(BK16:BM16)</f>
        <v>#N/A</v>
      </c>
      <c r="BN27" s="169" t="e">
        <f>AVERAGE(BL16:BN16)</f>
        <v>#N/A</v>
      </c>
      <c r="BO27" s="169" t="e">
        <f>AVERAGE(BM16:BO16)</f>
        <v>#N/A</v>
      </c>
      <c r="BP27" s="169" t="e">
        <f t="shared" si="841"/>
        <v>#N/A</v>
      </c>
      <c r="BQ27" s="169" t="e">
        <f t="shared" si="842"/>
        <v>#N/A</v>
      </c>
      <c r="BR27" s="169" t="e">
        <f t="shared" si="843"/>
        <v>#N/A</v>
      </c>
      <c r="BS27" s="169" t="e">
        <f t="shared" si="844"/>
        <v>#N/A</v>
      </c>
      <c r="BT27" s="169" t="e">
        <f t="shared" si="845"/>
        <v>#N/A</v>
      </c>
      <c r="BU27" s="169" t="e">
        <f t="shared" si="846"/>
        <v>#N/A</v>
      </c>
      <c r="BV27" s="169" t="e">
        <f t="shared" si="847"/>
        <v>#N/A</v>
      </c>
      <c r="BW27" s="169" t="e">
        <f t="shared" si="848"/>
        <v>#N/A</v>
      </c>
      <c r="BX27" s="169" t="e">
        <f t="shared" si="849"/>
        <v>#N/A</v>
      </c>
      <c r="BY27" s="169" t="e">
        <f t="shared" si="850"/>
        <v>#N/A</v>
      </c>
      <c r="BZ27" s="169" t="e">
        <f t="shared" si="851"/>
        <v>#N/A</v>
      </c>
      <c r="CA27" s="169" t="e">
        <f t="shared" si="852"/>
        <v>#N/A</v>
      </c>
      <c r="CB27" s="169" t="e">
        <f t="shared" si="853"/>
        <v>#N/A</v>
      </c>
      <c r="CC27" s="169" t="e">
        <f t="shared" si="854"/>
        <v>#N/A</v>
      </c>
      <c r="CD27" s="169" t="e">
        <f t="shared" si="855"/>
        <v>#N/A</v>
      </c>
      <c r="CE27" s="169" t="e">
        <f t="shared" si="856"/>
        <v>#N/A</v>
      </c>
      <c r="CF27" s="169" t="e">
        <f t="shared" si="857"/>
        <v>#N/A</v>
      </c>
      <c r="CG27" s="169" t="e">
        <f t="shared" si="858"/>
        <v>#N/A</v>
      </c>
      <c r="CH27" s="169" t="e">
        <f t="shared" si="859"/>
        <v>#N/A</v>
      </c>
      <c r="CI27" s="169" t="e">
        <f t="shared" si="860"/>
        <v>#N/A</v>
      </c>
      <c r="CJ27" s="169" t="e">
        <f t="shared" si="861"/>
        <v>#N/A</v>
      </c>
      <c r="CK27" s="169" t="e">
        <f t="shared" si="862"/>
        <v>#N/A</v>
      </c>
      <c r="CL27" s="169" t="e">
        <f t="shared" si="863"/>
        <v>#N/A</v>
      </c>
      <c r="CM27" s="169" t="e">
        <f t="shared" si="864"/>
        <v>#N/A</v>
      </c>
      <c r="CN27" s="169" t="e">
        <f t="shared" si="865"/>
        <v>#N/A</v>
      </c>
      <c r="CO27" s="169" t="e">
        <f t="shared" si="866"/>
        <v>#N/A</v>
      </c>
      <c r="CP27" s="169" t="e">
        <f t="shared" si="867"/>
        <v>#N/A</v>
      </c>
      <c r="CQ27" s="169" t="e">
        <f t="shared" si="868"/>
        <v>#N/A</v>
      </c>
      <c r="CR27" s="169" t="e">
        <f t="shared" si="869"/>
        <v>#N/A</v>
      </c>
      <c r="CS27" s="169" t="e">
        <f t="shared" si="870"/>
        <v>#N/A</v>
      </c>
      <c r="CT27" s="169" t="e">
        <f t="shared" si="871"/>
        <v>#N/A</v>
      </c>
      <c r="CU27" s="169" t="e">
        <f t="shared" si="872"/>
        <v>#N/A</v>
      </c>
      <c r="CV27" s="169" t="e">
        <f t="shared" si="873"/>
        <v>#N/A</v>
      </c>
      <c r="CW27" s="169" t="e">
        <f t="shared" si="874"/>
        <v>#N/A</v>
      </c>
      <c r="CX27" s="169" t="e">
        <f t="shared" si="875"/>
        <v>#N/A</v>
      </c>
      <c r="CY27" s="169" t="e">
        <f t="shared" si="876"/>
        <v>#N/A</v>
      </c>
      <c r="CZ27" s="169" t="e">
        <f t="shared" si="877"/>
        <v>#N/A</v>
      </c>
      <c r="DA27" s="169" t="e">
        <f t="shared" si="878"/>
        <v>#N/A</v>
      </c>
      <c r="DB27" s="169" t="e">
        <f t="shared" si="879"/>
        <v>#N/A</v>
      </c>
      <c r="DC27" s="169" t="e">
        <f t="shared" si="880"/>
        <v>#N/A</v>
      </c>
      <c r="DD27" s="169" t="e">
        <f t="shared" si="881"/>
        <v>#N/A</v>
      </c>
      <c r="DE27" s="169" t="e">
        <f t="shared" si="882"/>
        <v>#N/A</v>
      </c>
      <c r="DF27" s="169" t="e">
        <f t="shared" si="883"/>
        <v>#N/A</v>
      </c>
      <c r="DG27" s="169" t="e">
        <f t="shared" si="884"/>
        <v>#N/A</v>
      </c>
      <c r="DH27" s="169" t="e">
        <f t="shared" si="885"/>
        <v>#N/A</v>
      </c>
      <c r="DI27" s="169" t="e">
        <f t="shared" si="886"/>
        <v>#N/A</v>
      </c>
      <c r="DJ27" s="169" t="e">
        <f t="shared" si="887"/>
        <v>#N/A</v>
      </c>
      <c r="DK27" s="169" t="e">
        <f t="shared" si="888"/>
        <v>#N/A</v>
      </c>
      <c r="DL27" s="169" t="e">
        <f t="shared" si="889"/>
        <v>#N/A</v>
      </c>
      <c r="DM27" s="169" t="e">
        <f t="shared" si="890"/>
        <v>#N/A</v>
      </c>
      <c r="DN27" s="169" t="e">
        <f t="shared" si="891"/>
        <v>#N/A</v>
      </c>
      <c r="DO27" s="169" t="e">
        <f t="shared" si="892"/>
        <v>#N/A</v>
      </c>
      <c r="DP27" s="169" t="e">
        <f t="shared" si="893"/>
        <v>#N/A</v>
      </c>
      <c r="DQ27" s="169" t="e">
        <f t="shared" si="894"/>
        <v>#N/A</v>
      </c>
      <c r="DR27" s="169" t="e">
        <f t="shared" si="895"/>
        <v>#N/A</v>
      </c>
      <c r="DS27" s="169" t="e">
        <f t="shared" si="896"/>
        <v>#N/A</v>
      </c>
      <c r="DT27" s="169" t="e">
        <f t="shared" si="897"/>
        <v>#N/A</v>
      </c>
      <c r="DU27" s="169" t="e">
        <f t="shared" si="898"/>
        <v>#N/A</v>
      </c>
      <c r="DV27" s="169" t="e">
        <f t="shared" si="899"/>
        <v>#N/A</v>
      </c>
      <c r="DW27" s="169" t="e">
        <f t="shared" si="900"/>
        <v>#N/A</v>
      </c>
      <c r="DX27" s="169" t="e">
        <f t="shared" si="901"/>
        <v>#N/A</v>
      </c>
      <c r="DY27" s="169" t="e">
        <f t="shared" si="902"/>
        <v>#N/A</v>
      </c>
      <c r="DZ27" s="169" t="e">
        <f t="shared" si="903"/>
        <v>#N/A</v>
      </c>
      <c r="EA27" s="169" t="e">
        <f t="shared" si="904"/>
        <v>#N/A</v>
      </c>
      <c r="EB27" s="169" t="e">
        <f t="shared" si="905"/>
        <v>#N/A</v>
      </c>
      <c r="EC27" s="169" t="e">
        <f t="shared" si="906"/>
        <v>#N/A</v>
      </c>
      <c r="ED27" s="169" t="e">
        <f t="shared" si="907"/>
        <v>#N/A</v>
      </c>
      <c r="EE27" s="169" t="e">
        <f t="shared" si="908"/>
        <v>#N/A</v>
      </c>
      <c r="EF27" s="169" t="e">
        <f t="shared" si="909"/>
        <v>#N/A</v>
      </c>
      <c r="EG27" s="169" t="e">
        <f t="shared" si="910"/>
        <v>#N/A</v>
      </c>
      <c r="EH27" s="169" t="e">
        <f t="shared" si="911"/>
        <v>#N/A</v>
      </c>
      <c r="EI27" s="169" t="e">
        <f t="shared" si="912"/>
        <v>#N/A</v>
      </c>
      <c r="EJ27" s="169" t="e">
        <f t="shared" si="913"/>
        <v>#N/A</v>
      </c>
      <c r="EK27" s="169" t="e">
        <f t="shared" si="914"/>
        <v>#N/A</v>
      </c>
      <c r="EL27" s="169" t="e">
        <f t="shared" si="915"/>
        <v>#N/A</v>
      </c>
      <c r="EM27" s="169" t="e">
        <f t="shared" si="916"/>
        <v>#N/A</v>
      </c>
      <c r="EN27" s="169" t="e">
        <f t="shared" si="917"/>
        <v>#N/A</v>
      </c>
      <c r="EO27" s="169" t="e">
        <f t="shared" si="918"/>
        <v>#N/A</v>
      </c>
      <c r="EP27" s="169" t="e">
        <f t="shared" si="919"/>
        <v>#N/A</v>
      </c>
      <c r="EQ27" s="169" t="e">
        <f t="shared" si="920"/>
        <v>#N/A</v>
      </c>
      <c r="ER27" s="169" t="e">
        <f t="shared" si="921"/>
        <v>#N/A</v>
      </c>
      <c r="ES27" s="169" t="e">
        <f t="shared" si="922"/>
        <v>#N/A</v>
      </c>
      <c r="ET27" s="169" t="e">
        <f t="shared" si="923"/>
        <v>#N/A</v>
      </c>
      <c r="EU27" s="169" t="e">
        <f t="shared" si="924"/>
        <v>#N/A</v>
      </c>
      <c r="EV27" s="169" t="e">
        <f t="shared" si="925"/>
        <v>#N/A</v>
      </c>
      <c r="EW27" s="169" t="e">
        <f t="shared" si="926"/>
        <v>#N/A</v>
      </c>
      <c r="EX27" s="169" t="e">
        <f t="shared" si="927"/>
        <v>#N/A</v>
      </c>
      <c r="EY27" s="169" t="e">
        <f t="shared" si="928"/>
        <v>#N/A</v>
      </c>
      <c r="EZ27" s="169" t="e">
        <f t="shared" si="929"/>
        <v>#N/A</v>
      </c>
      <c r="FA27" s="169" t="e">
        <f t="shared" si="930"/>
        <v>#N/A</v>
      </c>
      <c r="FB27" s="169" t="e">
        <f t="shared" si="931"/>
        <v>#N/A</v>
      </c>
      <c r="FC27" s="169" t="e">
        <f t="shared" si="932"/>
        <v>#N/A</v>
      </c>
      <c r="FD27" s="169" t="e">
        <f t="shared" si="933"/>
        <v>#N/A</v>
      </c>
      <c r="FE27" s="169" t="e">
        <f t="shared" si="934"/>
        <v>#N/A</v>
      </c>
      <c r="FF27" s="169" t="e">
        <f t="shared" si="935"/>
        <v>#N/A</v>
      </c>
      <c r="FG27" s="169" t="e">
        <f t="shared" si="936"/>
        <v>#N/A</v>
      </c>
      <c r="FH27" s="169" t="e">
        <f t="shared" si="937"/>
        <v>#N/A</v>
      </c>
      <c r="FI27" s="169" t="e">
        <f t="shared" si="938"/>
        <v>#N/A</v>
      </c>
      <c r="FJ27" s="169" t="e">
        <f t="shared" si="939"/>
        <v>#N/A</v>
      </c>
      <c r="FK27" s="169" t="e">
        <f t="shared" si="940"/>
        <v>#N/A</v>
      </c>
      <c r="FL27" s="169" t="e">
        <f t="shared" si="941"/>
        <v>#N/A</v>
      </c>
      <c r="FM27" s="169" t="e">
        <f t="shared" si="942"/>
        <v>#N/A</v>
      </c>
      <c r="FN27" s="169" t="e">
        <f t="shared" si="943"/>
        <v>#N/A</v>
      </c>
      <c r="FO27" s="169" t="e">
        <f t="shared" si="944"/>
        <v>#N/A</v>
      </c>
      <c r="FP27" s="169" t="e">
        <f t="shared" si="945"/>
        <v>#N/A</v>
      </c>
      <c r="FQ27" s="169" t="e">
        <f t="shared" si="946"/>
        <v>#N/A</v>
      </c>
      <c r="FR27" s="169" t="e">
        <f t="shared" si="947"/>
        <v>#N/A</v>
      </c>
      <c r="FS27" s="169" t="e">
        <f t="shared" si="948"/>
        <v>#N/A</v>
      </c>
      <c r="FT27" s="169" t="e">
        <f t="shared" si="949"/>
        <v>#N/A</v>
      </c>
      <c r="FU27" s="169" t="e">
        <f t="shared" si="950"/>
        <v>#N/A</v>
      </c>
      <c r="FV27" s="169" t="e">
        <f t="shared" si="951"/>
        <v>#N/A</v>
      </c>
      <c r="FW27" s="169" t="e">
        <f t="shared" si="952"/>
        <v>#N/A</v>
      </c>
      <c r="FX27" s="169" t="e">
        <f t="shared" si="953"/>
        <v>#N/A</v>
      </c>
      <c r="FY27" s="169" t="e">
        <f t="shared" si="954"/>
        <v>#N/A</v>
      </c>
      <c r="FZ27" s="169" t="e">
        <f t="shared" si="955"/>
        <v>#N/A</v>
      </c>
      <c r="GA27" s="169" t="e">
        <f t="shared" si="956"/>
        <v>#N/A</v>
      </c>
      <c r="GB27" s="169" t="e">
        <f t="shared" si="957"/>
        <v>#N/A</v>
      </c>
      <c r="GC27" s="169" t="e">
        <f t="shared" si="958"/>
        <v>#N/A</v>
      </c>
      <c r="GD27" s="169" t="e">
        <f t="shared" si="959"/>
        <v>#N/A</v>
      </c>
      <c r="GE27" s="169" t="e">
        <f t="shared" si="960"/>
        <v>#N/A</v>
      </c>
      <c r="GF27" s="169" t="e">
        <f t="shared" si="961"/>
        <v>#N/A</v>
      </c>
      <c r="GG27" s="169" t="e">
        <f t="shared" si="962"/>
        <v>#N/A</v>
      </c>
      <c r="GH27" s="169" t="e">
        <f t="shared" si="963"/>
        <v>#N/A</v>
      </c>
      <c r="GI27" s="169" t="e">
        <f t="shared" si="964"/>
        <v>#N/A</v>
      </c>
      <c r="GJ27" s="169" t="e">
        <f t="shared" si="965"/>
        <v>#N/A</v>
      </c>
      <c r="GK27" s="169" t="e">
        <f t="shared" si="966"/>
        <v>#N/A</v>
      </c>
      <c r="GL27" s="169" t="e">
        <f t="shared" si="967"/>
        <v>#N/A</v>
      </c>
      <c r="GM27" s="169" t="e">
        <f t="shared" si="968"/>
        <v>#N/A</v>
      </c>
      <c r="GN27" s="169" t="e">
        <f t="shared" si="969"/>
        <v>#N/A</v>
      </c>
      <c r="GO27" s="169" t="e">
        <f t="shared" si="970"/>
        <v>#N/A</v>
      </c>
      <c r="GP27" s="169" t="e">
        <f t="shared" si="971"/>
        <v>#N/A</v>
      </c>
      <c r="GQ27" s="169" t="e">
        <f t="shared" si="972"/>
        <v>#N/A</v>
      </c>
      <c r="GR27" s="169" t="e">
        <f t="shared" si="973"/>
        <v>#N/A</v>
      </c>
      <c r="GS27" s="169" t="e">
        <f t="shared" si="974"/>
        <v>#N/A</v>
      </c>
      <c r="GT27" s="169" t="e">
        <f t="shared" si="975"/>
        <v>#N/A</v>
      </c>
      <c r="GU27" s="169" t="e">
        <f t="shared" si="976"/>
        <v>#N/A</v>
      </c>
      <c r="GV27" s="169" t="e">
        <f t="shared" si="977"/>
        <v>#N/A</v>
      </c>
      <c r="GW27" s="169" t="e">
        <f t="shared" si="978"/>
        <v>#N/A</v>
      </c>
      <c r="GX27" s="169" t="e">
        <f t="shared" si="979"/>
        <v>#N/A</v>
      </c>
      <c r="GY27" s="169" t="e">
        <f t="shared" si="980"/>
        <v>#N/A</v>
      </c>
      <c r="GZ27" s="169" t="e">
        <f t="shared" si="981"/>
        <v>#N/A</v>
      </c>
      <c r="HA27" s="169" t="e">
        <f t="shared" si="982"/>
        <v>#N/A</v>
      </c>
      <c r="HB27" s="169" t="e">
        <f t="shared" si="983"/>
        <v>#N/A</v>
      </c>
      <c r="HC27" s="169" t="e">
        <f t="shared" si="984"/>
        <v>#N/A</v>
      </c>
      <c r="HD27" s="169" t="e">
        <f t="shared" si="985"/>
        <v>#N/A</v>
      </c>
      <c r="HE27" s="169" t="e">
        <f t="shared" si="986"/>
        <v>#N/A</v>
      </c>
      <c r="HF27" s="169" t="e">
        <f t="shared" si="987"/>
        <v>#N/A</v>
      </c>
      <c r="HG27" s="169" t="e">
        <f t="shared" si="988"/>
        <v>#N/A</v>
      </c>
      <c r="HH27" s="169" t="e">
        <f t="shared" si="989"/>
        <v>#N/A</v>
      </c>
      <c r="HI27" s="169" t="e">
        <f t="shared" si="990"/>
        <v>#N/A</v>
      </c>
      <c r="HJ27" s="169" t="e">
        <f t="shared" si="991"/>
        <v>#N/A</v>
      </c>
      <c r="HK27" s="169" t="e">
        <f t="shared" si="992"/>
        <v>#N/A</v>
      </c>
      <c r="HL27" s="169" t="e">
        <f t="shared" si="993"/>
        <v>#N/A</v>
      </c>
      <c r="HM27" s="169" t="e">
        <f t="shared" si="994"/>
        <v>#N/A</v>
      </c>
      <c r="HN27" s="169" t="e">
        <f t="shared" si="995"/>
        <v>#N/A</v>
      </c>
      <c r="HO27" s="169" t="e">
        <f t="shared" si="996"/>
        <v>#N/A</v>
      </c>
      <c r="HP27" s="169" t="e">
        <f t="shared" si="997"/>
        <v>#N/A</v>
      </c>
      <c r="HQ27" s="169" t="e">
        <f t="shared" si="998"/>
        <v>#N/A</v>
      </c>
      <c r="HR27" s="169" t="e">
        <f t="shared" si="999"/>
        <v>#N/A</v>
      </c>
      <c r="HS27" s="169" t="e">
        <f t="shared" si="1000"/>
        <v>#N/A</v>
      </c>
      <c r="HT27" s="169" t="e">
        <f t="shared" si="1001"/>
        <v>#N/A</v>
      </c>
      <c r="HU27" s="169" t="e">
        <f t="shared" si="1002"/>
        <v>#N/A</v>
      </c>
      <c r="HV27" s="169" t="e">
        <f t="shared" si="1003"/>
        <v>#N/A</v>
      </c>
      <c r="HW27" s="169" t="e">
        <f t="shared" si="1004"/>
        <v>#N/A</v>
      </c>
      <c r="HX27" s="169" t="e">
        <f t="shared" si="1005"/>
        <v>#N/A</v>
      </c>
      <c r="HY27" s="169" t="e">
        <f t="shared" si="1006"/>
        <v>#N/A</v>
      </c>
      <c r="HZ27" s="169" t="e">
        <f t="shared" si="1007"/>
        <v>#N/A</v>
      </c>
      <c r="IA27" s="169" t="e">
        <f t="shared" si="1008"/>
        <v>#N/A</v>
      </c>
      <c r="IB27" s="169" t="e">
        <f t="shared" si="1009"/>
        <v>#N/A</v>
      </c>
      <c r="IC27" s="169" t="e">
        <f t="shared" si="1010"/>
        <v>#N/A</v>
      </c>
      <c r="ID27" s="169" t="e">
        <f t="shared" si="1011"/>
        <v>#N/A</v>
      </c>
      <c r="IE27" s="169" t="e">
        <f t="shared" si="1012"/>
        <v>#N/A</v>
      </c>
      <c r="IF27" s="169" t="e">
        <f t="shared" si="1013"/>
        <v>#N/A</v>
      </c>
      <c r="IG27" s="169" t="e">
        <f t="shared" si="1014"/>
        <v>#N/A</v>
      </c>
      <c r="IH27" s="169" t="e">
        <f t="shared" si="1015"/>
        <v>#N/A</v>
      </c>
      <c r="II27" s="169" t="e">
        <f t="shared" si="1016"/>
        <v>#N/A</v>
      </c>
      <c r="IJ27" s="169" t="e">
        <f t="shared" si="1017"/>
        <v>#N/A</v>
      </c>
      <c r="IK27" s="169" t="e">
        <f t="shared" si="1018"/>
        <v>#N/A</v>
      </c>
      <c r="IL27" s="169" t="e">
        <f t="shared" si="1019"/>
        <v>#N/A</v>
      </c>
      <c r="IM27" s="169" t="e">
        <f t="shared" si="1020"/>
        <v>#N/A</v>
      </c>
      <c r="IN27" s="169" t="e">
        <f t="shared" si="1021"/>
        <v>#N/A</v>
      </c>
      <c r="IO27" s="169" t="e">
        <f t="shared" si="1022"/>
        <v>#N/A</v>
      </c>
      <c r="IP27" s="169" t="e">
        <f t="shared" si="1023"/>
        <v>#N/A</v>
      </c>
      <c r="IQ27" s="169" t="e">
        <f t="shared" si="1024"/>
        <v>#N/A</v>
      </c>
      <c r="IR27" s="169" t="e">
        <f t="shared" si="1025"/>
        <v>#N/A</v>
      </c>
      <c r="IS27" s="169" t="e">
        <f t="shared" si="1026"/>
        <v>#N/A</v>
      </c>
      <c r="IT27" s="169" t="e">
        <f t="shared" si="1027"/>
        <v>#N/A</v>
      </c>
      <c r="IU27" s="169" t="e">
        <f t="shared" si="1028"/>
        <v>#N/A</v>
      </c>
      <c r="IV27" s="169" t="e">
        <f t="shared" si="1029"/>
        <v>#N/A</v>
      </c>
      <c r="IW27" s="169" t="e">
        <f t="shared" si="1030"/>
        <v>#N/A</v>
      </c>
      <c r="IX27" s="169" t="e">
        <f t="shared" si="1031"/>
        <v>#N/A</v>
      </c>
      <c r="IY27" s="169" t="e">
        <f t="shared" si="1032"/>
        <v>#N/A</v>
      </c>
      <c r="IZ27" s="169" t="e">
        <f t="shared" si="1033"/>
        <v>#N/A</v>
      </c>
      <c r="JA27" s="169" t="e">
        <f t="shared" si="1034"/>
        <v>#N/A</v>
      </c>
      <c r="JB27" s="169" t="e">
        <f t="shared" si="1035"/>
        <v>#N/A</v>
      </c>
      <c r="JC27" s="169" t="e">
        <f t="shared" si="1036"/>
        <v>#N/A</v>
      </c>
      <c r="JD27" s="169" t="e">
        <f t="shared" si="1037"/>
        <v>#N/A</v>
      </c>
      <c r="JE27" s="169" t="e">
        <f t="shared" si="1038"/>
        <v>#N/A</v>
      </c>
      <c r="JF27" s="169" t="e">
        <f t="shared" si="1039"/>
        <v>#N/A</v>
      </c>
      <c r="JG27" s="169" t="e">
        <f t="shared" si="1040"/>
        <v>#N/A</v>
      </c>
      <c r="JH27" s="169" t="e">
        <f t="shared" si="1041"/>
        <v>#N/A</v>
      </c>
      <c r="JI27" s="169" t="e">
        <f t="shared" si="1042"/>
        <v>#N/A</v>
      </c>
      <c r="JJ27" s="169" t="e">
        <f t="shared" si="1043"/>
        <v>#N/A</v>
      </c>
      <c r="JK27" s="169" t="e">
        <f t="shared" si="1044"/>
        <v>#N/A</v>
      </c>
      <c r="JL27" s="169" t="e">
        <f t="shared" si="1045"/>
        <v>#N/A</v>
      </c>
      <c r="JM27" s="169" t="e">
        <f t="shared" si="1046"/>
        <v>#N/A</v>
      </c>
      <c r="JN27" s="169" t="e">
        <f t="shared" si="1047"/>
        <v>#N/A</v>
      </c>
      <c r="JO27" s="169" t="e">
        <f t="shared" si="1048"/>
        <v>#N/A</v>
      </c>
      <c r="JP27" s="169" t="e">
        <f t="shared" si="1049"/>
        <v>#N/A</v>
      </c>
      <c r="JQ27" s="169" t="e">
        <f t="shared" si="1050"/>
        <v>#N/A</v>
      </c>
      <c r="JR27" s="169" t="e">
        <f t="shared" si="1051"/>
        <v>#N/A</v>
      </c>
      <c r="JS27" s="169" t="e">
        <f t="shared" si="1052"/>
        <v>#N/A</v>
      </c>
      <c r="JT27" s="169" t="e">
        <f t="shared" si="1053"/>
        <v>#N/A</v>
      </c>
      <c r="JU27" s="169" t="e">
        <f t="shared" si="1054"/>
        <v>#N/A</v>
      </c>
      <c r="JV27" s="169" t="e">
        <f t="shared" si="1055"/>
        <v>#N/A</v>
      </c>
      <c r="JW27" s="169" t="e">
        <f t="shared" si="1056"/>
        <v>#N/A</v>
      </c>
      <c r="JX27" s="169" t="e">
        <f t="shared" si="1057"/>
        <v>#N/A</v>
      </c>
      <c r="JY27" s="169" t="e">
        <f t="shared" si="1058"/>
        <v>#N/A</v>
      </c>
      <c r="JZ27" s="169" t="e">
        <f t="shared" si="1059"/>
        <v>#N/A</v>
      </c>
      <c r="KA27" s="169" t="e">
        <f t="shared" si="1060"/>
        <v>#N/A</v>
      </c>
      <c r="KB27" s="169" t="e">
        <f t="shared" si="1061"/>
        <v>#N/A</v>
      </c>
      <c r="KC27" s="169" t="e">
        <f t="shared" si="1062"/>
        <v>#N/A</v>
      </c>
      <c r="KD27" s="169" t="e">
        <f t="shared" si="1063"/>
        <v>#N/A</v>
      </c>
      <c r="KE27" s="169" t="e">
        <f t="shared" si="1064"/>
        <v>#N/A</v>
      </c>
      <c r="KF27" s="169" t="e">
        <f t="shared" si="1065"/>
        <v>#N/A</v>
      </c>
      <c r="KG27" s="169" t="e">
        <f t="shared" si="1066"/>
        <v>#N/A</v>
      </c>
      <c r="KH27" s="169" t="e">
        <f t="shared" si="1067"/>
        <v>#N/A</v>
      </c>
      <c r="KI27" s="169" t="e">
        <f t="shared" si="1068"/>
        <v>#N/A</v>
      </c>
      <c r="KJ27" s="169" t="e">
        <f t="shared" si="1069"/>
        <v>#N/A</v>
      </c>
      <c r="KK27" s="169" t="e">
        <f t="shared" si="1070"/>
        <v>#N/A</v>
      </c>
      <c r="KL27" s="169" t="e">
        <f t="shared" si="1071"/>
        <v>#N/A</v>
      </c>
      <c r="KM27" s="169" t="e">
        <f t="shared" si="1072"/>
        <v>#N/A</v>
      </c>
      <c r="KN27" s="169" t="e">
        <f t="shared" si="1073"/>
        <v>#N/A</v>
      </c>
    </row>
    <row r="28" spans="1:300" x14ac:dyDescent="0.3">
      <c r="A28" t="str">
        <f t="shared" si="840"/>
        <v>China</v>
      </c>
      <c r="G28" s="169">
        <f>AVERAGE(E17:G17)</f>
        <v>0.39325901136561003</v>
      </c>
      <c r="H28" s="169">
        <f>AVERAGE(F17:H17)</f>
        <v>0.46494990523721647</v>
      </c>
      <c r="I28" s="169">
        <f>AVERAGE(G17:I17)</f>
        <v>0.46304253682414376</v>
      </c>
      <c r="J28" s="169">
        <f>AVERAGE(H17:J17)</f>
        <v>0.47222890603166195</v>
      </c>
      <c r="K28" s="169">
        <f>AVERAGE(I17:K17)</f>
        <v>0.41472903303951864</v>
      </c>
      <c r="L28" s="169">
        <f>AVERAGE(J17:L17)</f>
        <v>0.37104517629117972</v>
      </c>
      <c r="M28" s="169">
        <f>AVERAGE(K17:M17)</f>
        <v>0.31319907615895298</v>
      </c>
      <c r="N28" s="169">
        <f>AVERAGE(L17:N17)</f>
        <v>0.28014480807435821</v>
      </c>
      <c r="O28" s="169">
        <f>AVERAGE(M17:O17)</f>
        <v>0.25019927227972372</v>
      </c>
      <c r="P28" s="169">
        <f>AVERAGE(N17:P17)</f>
        <v>0.24397584469866609</v>
      </c>
      <c r="Q28" s="169">
        <f>AVERAGE(O17:Q17)</f>
        <v>0.22498005474151453</v>
      </c>
      <c r="R28" s="169">
        <f>AVERAGE(P17:R17)</f>
        <v>0.19703702011992305</v>
      </c>
      <c r="S28" s="169">
        <f>AVERAGE(Q17:S17)</f>
        <v>0.16517494038856304</v>
      </c>
      <c r="T28" s="169">
        <f>AVERAGE(R17:T17)</f>
        <v>0.13229117613530575</v>
      </c>
      <c r="U28" s="169">
        <f>AVERAGE(S17:U17)</f>
        <v>0.11101828419712605</v>
      </c>
      <c r="V28" s="169">
        <f>AVERAGE(T17:V17)</f>
        <v>9.2448122976248451E-2</v>
      </c>
      <c r="W28" s="169">
        <f>AVERAGE(U17:W17)</f>
        <v>8.2497417730044667E-2</v>
      </c>
      <c r="X28" s="169">
        <f>AVERAGE(V17:X17)</f>
        <v>8.634624923982008E-2</v>
      </c>
      <c r="Y28" s="169">
        <f>AVERAGE(W17:Y17)</f>
        <v>9.6404430627803059E-2</v>
      </c>
      <c r="Z28" s="169">
        <f>AVERAGE(X17:Z17)</f>
        <v>0.10345822913173808</v>
      </c>
      <c r="AA28" s="169">
        <f>AVERAGE(Y17:AA17)</f>
        <v>0.10171044044858675</v>
      </c>
      <c r="AB28" s="169">
        <f>AVERAGE(Z17:AB17)</f>
        <v>9.1530455370827671E-2</v>
      </c>
      <c r="AC28" s="169">
        <f>AVERAGE(AA17:AC17)</f>
        <v>7.2579389338443281E-2</v>
      </c>
      <c r="AD28" s="169">
        <f>AVERAGE(AB17:AD17)</f>
        <v>4.8162287253296222E-2</v>
      </c>
      <c r="AE28" s="169">
        <f>AVERAGE(AC17:AE17)</f>
        <v>2.8767870846245696E-2</v>
      </c>
      <c r="AF28" s="169">
        <f>AVERAGE(AD17:AF17)</f>
        <v>1.8800996738873144E-2</v>
      </c>
      <c r="AG28" s="169">
        <f>AVERAGE(AE17:AG17)</f>
        <v>1.4987640214833009E-2</v>
      </c>
      <c r="AH28" s="169">
        <f>AVERAGE(AF17:AH17)</f>
        <v>1.1220741117260458E-2</v>
      </c>
      <c r="AI28" s="169">
        <f>AVERAGE(AG17:AI17)</f>
        <v>8.8993356502948817E-3</v>
      </c>
      <c r="AJ28" s="169">
        <f>AVERAGE(AH17:AJ17)</f>
        <v>7.1420559151211815E-3</v>
      </c>
      <c r="AK28" s="169">
        <f>AVERAGE(AI17:AK17)</f>
        <v>6.9313186321295905E-3</v>
      </c>
      <c r="AL28" s="169">
        <f>AVERAGE(AJ17:AL17)</f>
        <v>5.9940393900774769E-3</v>
      </c>
      <c r="AM28" s="169">
        <f>AVERAGE(AK17:AM17)</f>
        <v>5.2837741588965441E-3</v>
      </c>
      <c r="AN28" s="169">
        <f>AVERAGE(AL17:AN17)</f>
        <v>4.8124769519703276E-3</v>
      </c>
      <c r="AO28" s="169">
        <f>AVERAGE(AM17:AO17)</f>
        <v>5.2862866880311428E-3</v>
      </c>
      <c r="AP28" s="169">
        <f>AVERAGE(AN17:AP17)</f>
        <v>5.3161316835985684E-3</v>
      </c>
      <c r="AQ28" s="169">
        <f>AVERAGE(AO17:AQ17)</f>
        <v>4.9074088747877997E-3</v>
      </c>
      <c r="AR28" s="169">
        <f>AVERAGE(AP17:AR17)</f>
        <v>4.2830617602046166E-3</v>
      </c>
      <c r="AS28" s="169">
        <f>AVERAGE(AQ17:AS17)</f>
        <v>3.6058627701044768E-3</v>
      </c>
      <c r="AT28" s="169">
        <f>AVERAGE(AR17:AT17)</f>
        <v>2.838621102598212E-3</v>
      </c>
      <c r="AU28" s="169">
        <f>AVERAGE(AS17:AU17)</f>
        <v>2.141894423542364E-3</v>
      </c>
      <c r="AV28" s="169">
        <f>AVERAGE(AT17:AV17)</f>
        <v>1.6211032963812471E-3</v>
      </c>
      <c r="AW28" s="169">
        <f>AVERAGE(AU17:AW17)</f>
        <v>1.3834631555441994E-3</v>
      </c>
      <c r="AX28" s="169">
        <f>AVERAGE(AV17:AX17)</f>
        <v>1.1469073065959456E-3</v>
      </c>
      <c r="AY28" s="169">
        <f>AVERAGE(AW17:AY17)</f>
        <v>8.7203465594424634E-4</v>
      </c>
      <c r="AZ28" s="169">
        <f>AVERAGE(AX17:AZ17)</f>
        <v>6.134611597038061E-4</v>
      </c>
      <c r="BA28" s="169">
        <f>AVERAGE(AY17:BA17)</f>
        <v>4.2481229061090237E-4</v>
      </c>
      <c r="BB28" s="169">
        <f>AVERAGE(AZ17:BB17)</f>
        <v>3.3058382219378996E-4</v>
      </c>
      <c r="BC28" s="169">
        <f>AVERAGE(BA17:BC17)</f>
        <v>2.9252978759523412E-4</v>
      </c>
      <c r="BD28" s="169">
        <f>AVERAGE(BB17:BD17)</f>
        <v>2.8417909320777035E-4</v>
      </c>
      <c r="BE28" s="169">
        <f>AVERAGE(BC17:BE17)</f>
        <v>2.9149811480292759E-4</v>
      </c>
      <c r="BF28" s="169">
        <f>AVERAGE(BD17:BF17)</f>
        <v>3.2515198703360798E-4</v>
      </c>
      <c r="BG28" s="169">
        <f>AVERAGE(BE17:BG17)</f>
        <v>3.8016878388876424E-4</v>
      </c>
      <c r="BH28" s="169">
        <f>AVERAGE(BF17:BH17)</f>
        <v>4.7947967883277265E-4</v>
      </c>
      <c r="BI28" s="169">
        <f>AVERAGE(BG17:BI17)</f>
        <v>5.7375126577604207E-4</v>
      </c>
      <c r="BJ28" s="169">
        <f>AVERAGE(BH17:BJ17)</f>
        <v>7.3600524956810942E-4</v>
      </c>
      <c r="BK28" s="169">
        <f>AVERAGE(BI17:BK17)</f>
        <v>8.5785020181194938E-4</v>
      </c>
      <c r="BL28" s="169">
        <f>AVERAGE(BJ17:BL17)</f>
        <v>9.9094571734951553E-4</v>
      </c>
      <c r="BM28" s="169">
        <f>AVERAGE(BK17:BM17)</f>
        <v>1.0180054006444876E-3</v>
      </c>
      <c r="BN28" s="169">
        <f>AVERAGE(BL17:BN17)</f>
        <v>1.08332851818016E-3</v>
      </c>
      <c r="BO28" s="169">
        <f>AVERAGE(BM17:BO17)</f>
        <v>1.1041160938582244E-3</v>
      </c>
      <c r="BP28" s="169">
        <f t="shared" si="841"/>
        <v>1.1763875734420726E-3</v>
      </c>
      <c r="BQ28" s="169">
        <f t="shared" si="842"/>
        <v>1.2189286538886179E-3</v>
      </c>
      <c r="BR28" s="169">
        <f t="shared" si="843"/>
        <v>1.2788174117370026E-3</v>
      </c>
      <c r="BS28" s="169">
        <f t="shared" si="844"/>
        <v>1.2741563075607438E-3</v>
      </c>
      <c r="BT28" s="169">
        <f t="shared" si="845"/>
        <v>1.2182671221134072E-3</v>
      </c>
      <c r="BU28" s="169">
        <f t="shared" si="846"/>
        <v>1.132313563500853E-3</v>
      </c>
      <c r="BV28" s="169">
        <f t="shared" si="847"/>
        <v>1.0433463846978668E-3</v>
      </c>
      <c r="BW28" s="169" t="e">
        <f t="shared" si="848"/>
        <v>#N/A</v>
      </c>
      <c r="BX28" s="169" t="e">
        <f t="shared" si="849"/>
        <v>#N/A</v>
      </c>
      <c r="BY28" s="169" t="e">
        <f t="shared" si="850"/>
        <v>#N/A</v>
      </c>
      <c r="BZ28" s="169" t="e">
        <f t="shared" si="851"/>
        <v>#N/A</v>
      </c>
      <c r="CA28" s="169" t="e">
        <f t="shared" si="852"/>
        <v>#N/A</v>
      </c>
      <c r="CB28" s="169" t="e">
        <f t="shared" si="853"/>
        <v>#N/A</v>
      </c>
      <c r="CC28" s="169" t="e">
        <f t="shared" si="854"/>
        <v>#N/A</v>
      </c>
      <c r="CD28" s="169" t="e">
        <f t="shared" si="855"/>
        <v>#N/A</v>
      </c>
      <c r="CE28" s="169" t="e">
        <f t="shared" si="856"/>
        <v>#N/A</v>
      </c>
      <c r="CF28" s="169" t="e">
        <f t="shared" si="857"/>
        <v>#N/A</v>
      </c>
      <c r="CG28" s="169" t="e">
        <f t="shared" si="858"/>
        <v>#N/A</v>
      </c>
      <c r="CH28" s="169" t="e">
        <f t="shared" si="859"/>
        <v>#N/A</v>
      </c>
      <c r="CI28" s="169" t="e">
        <f t="shared" si="860"/>
        <v>#N/A</v>
      </c>
      <c r="CJ28" s="169" t="e">
        <f t="shared" si="861"/>
        <v>#N/A</v>
      </c>
      <c r="CK28" s="169" t="e">
        <f t="shared" si="862"/>
        <v>#N/A</v>
      </c>
      <c r="CL28" s="169" t="e">
        <f t="shared" si="863"/>
        <v>#N/A</v>
      </c>
      <c r="CM28" s="169" t="e">
        <f t="shared" si="864"/>
        <v>#N/A</v>
      </c>
      <c r="CN28" s="169" t="e">
        <f t="shared" si="865"/>
        <v>#N/A</v>
      </c>
      <c r="CO28" s="169" t="e">
        <f t="shared" si="866"/>
        <v>#N/A</v>
      </c>
      <c r="CP28" s="169" t="e">
        <f t="shared" si="867"/>
        <v>#N/A</v>
      </c>
      <c r="CQ28" s="169" t="e">
        <f t="shared" si="868"/>
        <v>#N/A</v>
      </c>
      <c r="CR28" s="169" t="e">
        <f t="shared" si="869"/>
        <v>#N/A</v>
      </c>
      <c r="CS28" s="169" t="e">
        <f t="shared" si="870"/>
        <v>#N/A</v>
      </c>
      <c r="CT28" s="169" t="e">
        <f t="shared" si="871"/>
        <v>#N/A</v>
      </c>
      <c r="CU28" s="169" t="e">
        <f t="shared" si="872"/>
        <v>#N/A</v>
      </c>
      <c r="CV28" s="169" t="e">
        <f t="shared" si="873"/>
        <v>#N/A</v>
      </c>
      <c r="CW28" s="169" t="e">
        <f t="shared" si="874"/>
        <v>#N/A</v>
      </c>
      <c r="CX28" s="169" t="e">
        <f t="shared" si="875"/>
        <v>#N/A</v>
      </c>
      <c r="CY28" s="169" t="e">
        <f t="shared" si="876"/>
        <v>#N/A</v>
      </c>
      <c r="CZ28" s="169" t="e">
        <f t="shared" si="877"/>
        <v>#N/A</v>
      </c>
      <c r="DA28" s="169" t="e">
        <f t="shared" si="878"/>
        <v>#N/A</v>
      </c>
      <c r="DB28" s="169" t="e">
        <f t="shared" si="879"/>
        <v>#N/A</v>
      </c>
      <c r="DC28" s="169" t="e">
        <f t="shared" si="880"/>
        <v>#N/A</v>
      </c>
      <c r="DD28" s="169" t="e">
        <f t="shared" si="881"/>
        <v>#N/A</v>
      </c>
      <c r="DE28" s="169" t="e">
        <f t="shared" si="882"/>
        <v>#N/A</v>
      </c>
      <c r="DF28" s="169" t="e">
        <f t="shared" si="883"/>
        <v>#N/A</v>
      </c>
      <c r="DG28" s="169" t="e">
        <f t="shared" si="884"/>
        <v>#N/A</v>
      </c>
      <c r="DH28" s="169" t="e">
        <f t="shared" si="885"/>
        <v>#N/A</v>
      </c>
      <c r="DI28" s="169" t="e">
        <f t="shared" si="886"/>
        <v>#N/A</v>
      </c>
      <c r="DJ28" s="169" t="e">
        <f t="shared" si="887"/>
        <v>#N/A</v>
      </c>
      <c r="DK28" s="169" t="e">
        <f t="shared" si="888"/>
        <v>#N/A</v>
      </c>
      <c r="DL28" s="169" t="e">
        <f t="shared" si="889"/>
        <v>#N/A</v>
      </c>
      <c r="DM28" s="169" t="e">
        <f t="shared" si="890"/>
        <v>#N/A</v>
      </c>
      <c r="DN28" s="169" t="e">
        <f t="shared" si="891"/>
        <v>#N/A</v>
      </c>
      <c r="DO28" s="169" t="e">
        <f t="shared" si="892"/>
        <v>#N/A</v>
      </c>
      <c r="DP28" s="169" t="e">
        <f t="shared" si="893"/>
        <v>#N/A</v>
      </c>
      <c r="DQ28" s="169" t="e">
        <f t="shared" si="894"/>
        <v>#N/A</v>
      </c>
      <c r="DR28" s="169" t="e">
        <f t="shared" si="895"/>
        <v>#N/A</v>
      </c>
      <c r="DS28" s="169" t="e">
        <f t="shared" si="896"/>
        <v>#N/A</v>
      </c>
      <c r="DT28" s="169" t="e">
        <f t="shared" si="897"/>
        <v>#N/A</v>
      </c>
      <c r="DU28" s="169" t="e">
        <f t="shared" si="898"/>
        <v>#N/A</v>
      </c>
      <c r="DV28" s="169" t="e">
        <f t="shared" si="899"/>
        <v>#N/A</v>
      </c>
      <c r="DW28" s="169" t="e">
        <f t="shared" si="900"/>
        <v>#N/A</v>
      </c>
      <c r="DX28" s="169" t="e">
        <f t="shared" si="901"/>
        <v>#N/A</v>
      </c>
      <c r="DY28" s="169" t="e">
        <f t="shared" si="902"/>
        <v>#N/A</v>
      </c>
      <c r="DZ28" s="169" t="e">
        <f t="shared" si="903"/>
        <v>#N/A</v>
      </c>
      <c r="EA28" s="169" t="e">
        <f t="shared" si="904"/>
        <v>#N/A</v>
      </c>
      <c r="EB28" s="169" t="e">
        <f t="shared" si="905"/>
        <v>#N/A</v>
      </c>
      <c r="EC28" s="169" t="e">
        <f t="shared" si="906"/>
        <v>#N/A</v>
      </c>
      <c r="ED28" s="169" t="e">
        <f t="shared" si="907"/>
        <v>#N/A</v>
      </c>
      <c r="EE28" s="169" t="e">
        <f t="shared" si="908"/>
        <v>#N/A</v>
      </c>
      <c r="EF28" s="169" t="e">
        <f t="shared" si="909"/>
        <v>#N/A</v>
      </c>
      <c r="EG28" s="169" t="e">
        <f t="shared" si="910"/>
        <v>#N/A</v>
      </c>
      <c r="EH28" s="169" t="e">
        <f t="shared" si="911"/>
        <v>#N/A</v>
      </c>
      <c r="EI28" s="169" t="e">
        <f t="shared" si="912"/>
        <v>#N/A</v>
      </c>
      <c r="EJ28" s="169" t="e">
        <f t="shared" si="913"/>
        <v>#N/A</v>
      </c>
      <c r="EK28" s="169" t="e">
        <f t="shared" si="914"/>
        <v>#N/A</v>
      </c>
      <c r="EL28" s="169" t="e">
        <f t="shared" si="915"/>
        <v>#N/A</v>
      </c>
      <c r="EM28" s="169" t="e">
        <f t="shared" si="916"/>
        <v>#N/A</v>
      </c>
      <c r="EN28" s="169" t="e">
        <f t="shared" si="917"/>
        <v>#N/A</v>
      </c>
      <c r="EO28" s="169" t="e">
        <f t="shared" si="918"/>
        <v>#N/A</v>
      </c>
      <c r="EP28" s="169" t="e">
        <f t="shared" si="919"/>
        <v>#N/A</v>
      </c>
      <c r="EQ28" s="169" t="e">
        <f t="shared" si="920"/>
        <v>#N/A</v>
      </c>
      <c r="ER28" s="169" t="e">
        <f t="shared" si="921"/>
        <v>#N/A</v>
      </c>
      <c r="ES28" s="169" t="e">
        <f t="shared" si="922"/>
        <v>#N/A</v>
      </c>
      <c r="ET28" s="169" t="e">
        <f t="shared" si="923"/>
        <v>#N/A</v>
      </c>
      <c r="EU28" s="169" t="e">
        <f t="shared" si="924"/>
        <v>#N/A</v>
      </c>
      <c r="EV28" s="169" t="e">
        <f t="shared" si="925"/>
        <v>#N/A</v>
      </c>
      <c r="EW28" s="169" t="e">
        <f t="shared" si="926"/>
        <v>#N/A</v>
      </c>
      <c r="EX28" s="169" t="e">
        <f t="shared" si="927"/>
        <v>#N/A</v>
      </c>
      <c r="EY28" s="169" t="e">
        <f t="shared" si="928"/>
        <v>#N/A</v>
      </c>
      <c r="EZ28" s="169" t="e">
        <f t="shared" si="929"/>
        <v>#N/A</v>
      </c>
      <c r="FA28" s="169" t="e">
        <f t="shared" si="930"/>
        <v>#N/A</v>
      </c>
      <c r="FB28" s="169" t="e">
        <f t="shared" si="931"/>
        <v>#N/A</v>
      </c>
      <c r="FC28" s="169" t="e">
        <f t="shared" si="932"/>
        <v>#N/A</v>
      </c>
      <c r="FD28" s="169" t="e">
        <f t="shared" si="933"/>
        <v>#N/A</v>
      </c>
      <c r="FE28" s="169" t="e">
        <f t="shared" si="934"/>
        <v>#N/A</v>
      </c>
      <c r="FF28" s="169" t="e">
        <f t="shared" si="935"/>
        <v>#N/A</v>
      </c>
      <c r="FG28" s="169" t="e">
        <f t="shared" si="936"/>
        <v>#N/A</v>
      </c>
      <c r="FH28" s="169" t="e">
        <f t="shared" si="937"/>
        <v>#N/A</v>
      </c>
      <c r="FI28" s="169" t="e">
        <f t="shared" si="938"/>
        <v>#N/A</v>
      </c>
      <c r="FJ28" s="169" t="e">
        <f t="shared" si="939"/>
        <v>#N/A</v>
      </c>
      <c r="FK28" s="169" t="e">
        <f t="shared" si="940"/>
        <v>#N/A</v>
      </c>
      <c r="FL28" s="169" t="e">
        <f t="shared" si="941"/>
        <v>#N/A</v>
      </c>
      <c r="FM28" s="169" t="e">
        <f t="shared" si="942"/>
        <v>#N/A</v>
      </c>
      <c r="FN28" s="169" t="e">
        <f t="shared" si="943"/>
        <v>#N/A</v>
      </c>
      <c r="FO28" s="169" t="e">
        <f t="shared" si="944"/>
        <v>#N/A</v>
      </c>
      <c r="FP28" s="169" t="e">
        <f t="shared" si="945"/>
        <v>#N/A</v>
      </c>
      <c r="FQ28" s="169" t="e">
        <f t="shared" si="946"/>
        <v>#N/A</v>
      </c>
      <c r="FR28" s="169" t="e">
        <f t="shared" si="947"/>
        <v>#N/A</v>
      </c>
      <c r="FS28" s="169" t="e">
        <f t="shared" si="948"/>
        <v>#N/A</v>
      </c>
      <c r="FT28" s="169" t="e">
        <f t="shared" si="949"/>
        <v>#N/A</v>
      </c>
      <c r="FU28" s="169" t="e">
        <f t="shared" si="950"/>
        <v>#N/A</v>
      </c>
      <c r="FV28" s="169" t="e">
        <f t="shared" si="951"/>
        <v>#N/A</v>
      </c>
      <c r="FW28" s="169" t="e">
        <f t="shared" si="952"/>
        <v>#N/A</v>
      </c>
      <c r="FX28" s="169" t="e">
        <f t="shared" si="953"/>
        <v>#N/A</v>
      </c>
      <c r="FY28" s="169" t="e">
        <f t="shared" si="954"/>
        <v>#N/A</v>
      </c>
      <c r="FZ28" s="169" t="e">
        <f t="shared" si="955"/>
        <v>#N/A</v>
      </c>
      <c r="GA28" s="169" t="e">
        <f t="shared" si="956"/>
        <v>#N/A</v>
      </c>
      <c r="GB28" s="169" t="e">
        <f t="shared" si="957"/>
        <v>#N/A</v>
      </c>
      <c r="GC28" s="169" t="e">
        <f t="shared" si="958"/>
        <v>#N/A</v>
      </c>
      <c r="GD28" s="169" t="e">
        <f t="shared" si="959"/>
        <v>#N/A</v>
      </c>
      <c r="GE28" s="169" t="e">
        <f t="shared" si="960"/>
        <v>#N/A</v>
      </c>
      <c r="GF28" s="169" t="e">
        <f t="shared" si="961"/>
        <v>#N/A</v>
      </c>
      <c r="GG28" s="169" t="e">
        <f t="shared" si="962"/>
        <v>#N/A</v>
      </c>
      <c r="GH28" s="169" t="e">
        <f t="shared" si="963"/>
        <v>#N/A</v>
      </c>
      <c r="GI28" s="169" t="e">
        <f t="shared" si="964"/>
        <v>#N/A</v>
      </c>
      <c r="GJ28" s="169" t="e">
        <f t="shared" si="965"/>
        <v>#N/A</v>
      </c>
      <c r="GK28" s="169" t="e">
        <f t="shared" si="966"/>
        <v>#N/A</v>
      </c>
      <c r="GL28" s="169" t="e">
        <f t="shared" si="967"/>
        <v>#N/A</v>
      </c>
      <c r="GM28" s="169" t="e">
        <f t="shared" si="968"/>
        <v>#N/A</v>
      </c>
      <c r="GN28" s="169" t="e">
        <f t="shared" si="969"/>
        <v>#N/A</v>
      </c>
      <c r="GO28" s="169" t="e">
        <f t="shared" si="970"/>
        <v>#N/A</v>
      </c>
      <c r="GP28" s="169" t="e">
        <f t="shared" si="971"/>
        <v>#N/A</v>
      </c>
      <c r="GQ28" s="169" t="e">
        <f t="shared" si="972"/>
        <v>#N/A</v>
      </c>
      <c r="GR28" s="169" t="e">
        <f t="shared" si="973"/>
        <v>#N/A</v>
      </c>
      <c r="GS28" s="169" t="e">
        <f t="shared" si="974"/>
        <v>#N/A</v>
      </c>
      <c r="GT28" s="169" t="e">
        <f t="shared" si="975"/>
        <v>#N/A</v>
      </c>
      <c r="GU28" s="169" t="e">
        <f t="shared" si="976"/>
        <v>#N/A</v>
      </c>
      <c r="GV28" s="169" t="e">
        <f t="shared" si="977"/>
        <v>#N/A</v>
      </c>
      <c r="GW28" s="169" t="e">
        <f t="shared" si="978"/>
        <v>#N/A</v>
      </c>
      <c r="GX28" s="169" t="e">
        <f t="shared" si="979"/>
        <v>#N/A</v>
      </c>
      <c r="GY28" s="169" t="e">
        <f t="shared" si="980"/>
        <v>#N/A</v>
      </c>
      <c r="GZ28" s="169" t="e">
        <f t="shared" si="981"/>
        <v>#N/A</v>
      </c>
      <c r="HA28" s="169" t="e">
        <f t="shared" si="982"/>
        <v>#N/A</v>
      </c>
      <c r="HB28" s="169" t="e">
        <f t="shared" si="983"/>
        <v>#N/A</v>
      </c>
      <c r="HC28" s="169" t="e">
        <f t="shared" si="984"/>
        <v>#N/A</v>
      </c>
      <c r="HD28" s="169" t="e">
        <f t="shared" si="985"/>
        <v>#N/A</v>
      </c>
      <c r="HE28" s="169" t="e">
        <f t="shared" si="986"/>
        <v>#N/A</v>
      </c>
      <c r="HF28" s="169" t="e">
        <f t="shared" si="987"/>
        <v>#N/A</v>
      </c>
      <c r="HG28" s="169" t="e">
        <f t="shared" si="988"/>
        <v>#N/A</v>
      </c>
      <c r="HH28" s="169" t="e">
        <f t="shared" si="989"/>
        <v>#N/A</v>
      </c>
      <c r="HI28" s="169" t="e">
        <f t="shared" si="990"/>
        <v>#N/A</v>
      </c>
      <c r="HJ28" s="169" t="e">
        <f t="shared" si="991"/>
        <v>#N/A</v>
      </c>
      <c r="HK28" s="169" t="e">
        <f t="shared" si="992"/>
        <v>#N/A</v>
      </c>
      <c r="HL28" s="169" t="e">
        <f t="shared" si="993"/>
        <v>#N/A</v>
      </c>
      <c r="HM28" s="169" t="e">
        <f t="shared" si="994"/>
        <v>#N/A</v>
      </c>
      <c r="HN28" s="169" t="e">
        <f t="shared" si="995"/>
        <v>#N/A</v>
      </c>
      <c r="HO28" s="169" t="e">
        <f t="shared" si="996"/>
        <v>#N/A</v>
      </c>
      <c r="HP28" s="169" t="e">
        <f t="shared" si="997"/>
        <v>#N/A</v>
      </c>
      <c r="HQ28" s="169" t="e">
        <f t="shared" si="998"/>
        <v>#N/A</v>
      </c>
      <c r="HR28" s="169" t="e">
        <f t="shared" si="999"/>
        <v>#N/A</v>
      </c>
      <c r="HS28" s="169" t="e">
        <f t="shared" si="1000"/>
        <v>#N/A</v>
      </c>
      <c r="HT28" s="169" t="e">
        <f t="shared" si="1001"/>
        <v>#N/A</v>
      </c>
      <c r="HU28" s="169" t="e">
        <f t="shared" si="1002"/>
        <v>#N/A</v>
      </c>
      <c r="HV28" s="169" t="e">
        <f t="shared" si="1003"/>
        <v>#N/A</v>
      </c>
      <c r="HW28" s="169" t="e">
        <f t="shared" si="1004"/>
        <v>#N/A</v>
      </c>
      <c r="HX28" s="169" t="e">
        <f t="shared" si="1005"/>
        <v>#N/A</v>
      </c>
      <c r="HY28" s="169" t="e">
        <f t="shared" si="1006"/>
        <v>#N/A</v>
      </c>
      <c r="HZ28" s="169" t="e">
        <f t="shared" si="1007"/>
        <v>#N/A</v>
      </c>
      <c r="IA28" s="169" t="e">
        <f t="shared" si="1008"/>
        <v>#N/A</v>
      </c>
      <c r="IB28" s="169" t="e">
        <f t="shared" si="1009"/>
        <v>#N/A</v>
      </c>
      <c r="IC28" s="169" t="e">
        <f t="shared" si="1010"/>
        <v>#N/A</v>
      </c>
      <c r="ID28" s="169" t="e">
        <f t="shared" si="1011"/>
        <v>#N/A</v>
      </c>
      <c r="IE28" s="169" t="e">
        <f t="shared" si="1012"/>
        <v>#N/A</v>
      </c>
      <c r="IF28" s="169" t="e">
        <f t="shared" si="1013"/>
        <v>#N/A</v>
      </c>
      <c r="IG28" s="169" t="e">
        <f t="shared" si="1014"/>
        <v>#N/A</v>
      </c>
      <c r="IH28" s="169" t="e">
        <f t="shared" si="1015"/>
        <v>#N/A</v>
      </c>
      <c r="II28" s="169" t="e">
        <f t="shared" si="1016"/>
        <v>#N/A</v>
      </c>
      <c r="IJ28" s="169" t="e">
        <f t="shared" si="1017"/>
        <v>#N/A</v>
      </c>
      <c r="IK28" s="169" t="e">
        <f t="shared" si="1018"/>
        <v>#N/A</v>
      </c>
      <c r="IL28" s="169" t="e">
        <f t="shared" si="1019"/>
        <v>#N/A</v>
      </c>
      <c r="IM28" s="169" t="e">
        <f t="shared" si="1020"/>
        <v>#N/A</v>
      </c>
      <c r="IN28" s="169" t="e">
        <f t="shared" si="1021"/>
        <v>#N/A</v>
      </c>
      <c r="IO28" s="169" t="e">
        <f t="shared" si="1022"/>
        <v>#N/A</v>
      </c>
      <c r="IP28" s="169" t="e">
        <f t="shared" si="1023"/>
        <v>#N/A</v>
      </c>
      <c r="IQ28" s="169" t="e">
        <f t="shared" si="1024"/>
        <v>#N/A</v>
      </c>
      <c r="IR28" s="169" t="e">
        <f t="shared" si="1025"/>
        <v>#N/A</v>
      </c>
      <c r="IS28" s="169" t="e">
        <f t="shared" si="1026"/>
        <v>#N/A</v>
      </c>
      <c r="IT28" s="169" t="e">
        <f t="shared" si="1027"/>
        <v>#N/A</v>
      </c>
      <c r="IU28" s="169" t="e">
        <f t="shared" si="1028"/>
        <v>#N/A</v>
      </c>
      <c r="IV28" s="169" t="e">
        <f t="shared" si="1029"/>
        <v>#N/A</v>
      </c>
      <c r="IW28" s="169" t="e">
        <f t="shared" si="1030"/>
        <v>#N/A</v>
      </c>
      <c r="IX28" s="169" t="e">
        <f t="shared" si="1031"/>
        <v>#N/A</v>
      </c>
      <c r="IY28" s="169" t="e">
        <f t="shared" si="1032"/>
        <v>#N/A</v>
      </c>
      <c r="IZ28" s="169" t="e">
        <f t="shared" si="1033"/>
        <v>#N/A</v>
      </c>
      <c r="JA28" s="169" t="e">
        <f t="shared" si="1034"/>
        <v>#N/A</v>
      </c>
      <c r="JB28" s="169" t="e">
        <f t="shared" si="1035"/>
        <v>#N/A</v>
      </c>
      <c r="JC28" s="169" t="e">
        <f t="shared" si="1036"/>
        <v>#N/A</v>
      </c>
      <c r="JD28" s="169" t="e">
        <f t="shared" si="1037"/>
        <v>#N/A</v>
      </c>
      <c r="JE28" s="169" t="e">
        <f t="shared" si="1038"/>
        <v>#N/A</v>
      </c>
      <c r="JF28" s="169" t="e">
        <f t="shared" si="1039"/>
        <v>#N/A</v>
      </c>
      <c r="JG28" s="169" t="e">
        <f t="shared" si="1040"/>
        <v>#N/A</v>
      </c>
      <c r="JH28" s="169" t="e">
        <f t="shared" si="1041"/>
        <v>#N/A</v>
      </c>
      <c r="JI28" s="169" t="e">
        <f t="shared" si="1042"/>
        <v>#N/A</v>
      </c>
      <c r="JJ28" s="169" t="e">
        <f t="shared" si="1043"/>
        <v>#N/A</v>
      </c>
      <c r="JK28" s="169" t="e">
        <f t="shared" si="1044"/>
        <v>#N/A</v>
      </c>
      <c r="JL28" s="169" t="e">
        <f t="shared" si="1045"/>
        <v>#N/A</v>
      </c>
      <c r="JM28" s="169" t="e">
        <f t="shared" si="1046"/>
        <v>#N/A</v>
      </c>
      <c r="JN28" s="169" t="e">
        <f t="shared" si="1047"/>
        <v>#N/A</v>
      </c>
      <c r="JO28" s="169" t="e">
        <f t="shared" si="1048"/>
        <v>#N/A</v>
      </c>
      <c r="JP28" s="169" t="e">
        <f t="shared" si="1049"/>
        <v>#N/A</v>
      </c>
      <c r="JQ28" s="169" t="e">
        <f t="shared" si="1050"/>
        <v>#N/A</v>
      </c>
      <c r="JR28" s="169" t="e">
        <f t="shared" si="1051"/>
        <v>#N/A</v>
      </c>
      <c r="JS28" s="169" t="e">
        <f t="shared" si="1052"/>
        <v>#N/A</v>
      </c>
      <c r="JT28" s="169" t="e">
        <f t="shared" si="1053"/>
        <v>#N/A</v>
      </c>
      <c r="JU28" s="169" t="e">
        <f t="shared" si="1054"/>
        <v>#N/A</v>
      </c>
      <c r="JV28" s="169" t="e">
        <f t="shared" si="1055"/>
        <v>#N/A</v>
      </c>
      <c r="JW28" s="169" t="e">
        <f t="shared" si="1056"/>
        <v>#N/A</v>
      </c>
      <c r="JX28" s="169" t="e">
        <f t="shared" si="1057"/>
        <v>#N/A</v>
      </c>
      <c r="JY28" s="169" t="e">
        <f t="shared" si="1058"/>
        <v>#N/A</v>
      </c>
      <c r="JZ28" s="169" t="e">
        <f t="shared" si="1059"/>
        <v>#N/A</v>
      </c>
      <c r="KA28" s="169" t="e">
        <f t="shared" si="1060"/>
        <v>#N/A</v>
      </c>
      <c r="KB28" s="169" t="e">
        <f t="shared" si="1061"/>
        <v>#N/A</v>
      </c>
      <c r="KC28" s="169" t="e">
        <f t="shared" si="1062"/>
        <v>#N/A</v>
      </c>
      <c r="KD28" s="169" t="e">
        <f t="shared" si="1063"/>
        <v>#N/A</v>
      </c>
      <c r="KE28" s="169" t="e">
        <f t="shared" si="1064"/>
        <v>#N/A</v>
      </c>
      <c r="KF28" s="169" t="e">
        <f t="shared" si="1065"/>
        <v>#N/A</v>
      </c>
      <c r="KG28" s="169" t="e">
        <f t="shared" si="1066"/>
        <v>#N/A</v>
      </c>
      <c r="KH28" s="169" t="e">
        <f t="shared" si="1067"/>
        <v>#N/A</v>
      </c>
      <c r="KI28" s="169" t="e">
        <f t="shared" si="1068"/>
        <v>#N/A</v>
      </c>
      <c r="KJ28" s="169" t="e">
        <f t="shared" si="1069"/>
        <v>#N/A</v>
      </c>
      <c r="KK28" s="169" t="e">
        <f t="shared" si="1070"/>
        <v>#N/A</v>
      </c>
      <c r="KL28" s="169" t="e">
        <f t="shared" si="1071"/>
        <v>#N/A</v>
      </c>
      <c r="KM28" s="169" t="e">
        <f t="shared" si="1072"/>
        <v>#N/A</v>
      </c>
      <c r="KN28" s="169" t="e">
        <f t="shared" si="1073"/>
        <v>#N/A</v>
      </c>
    </row>
    <row r="29" spans="1:300" x14ac:dyDescent="0.3">
      <c r="A29" t="str">
        <f t="shared" si="840"/>
        <v>France</v>
      </c>
      <c r="G29" s="169">
        <f>AVERAGE(E18:G18)</f>
        <v>0.3060407249698005</v>
      </c>
      <c r="H29" s="169">
        <f>AVERAGE(F18:H18)</f>
        <v>0.34415411319308231</v>
      </c>
      <c r="I29" s="169">
        <f>AVERAGE(G18:I18)</f>
        <v>0.35639725025691016</v>
      </c>
      <c r="J29" s="169">
        <f>AVERAGE(H18:J18)</f>
        <v>0.39097515579579761</v>
      </c>
      <c r="K29" s="169">
        <f>AVERAGE(I18:K18)</f>
        <v>0.37505640973579951</v>
      </c>
      <c r="L29" s="169">
        <f>AVERAGE(J18:L18)</f>
        <v>0.36942165673802574</v>
      </c>
      <c r="M29" s="169">
        <f>AVERAGE(K18:M18)</f>
        <v>0.32762992598655488</v>
      </c>
      <c r="N29" s="169">
        <f>AVERAGE(L18:N18)</f>
        <v>0.29800761433181472</v>
      </c>
      <c r="O29" s="169">
        <f>AVERAGE(M18:O18)</f>
        <v>0.26504071413784075</v>
      </c>
      <c r="P29" s="169">
        <f>AVERAGE(N18:P18)</f>
        <v>0.26966379718569522</v>
      </c>
      <c r="Q29" s="169">
        <f>AVERAGE(O18:Q18)</f>
        <v>0.27046135791462084</v>
      </c>
      <c r="R29" s="169">
        <f>AVERAGE(P18:R18)</f>
        <v>0.26161844368517212</v>
      </c>
      <c r="S29" s="169">
        <f>AVERAGE(Q18:S18)</f>
        <v>0.23492035588114155</v>
      </c>
      <c r="T29" s="169">
        <f>AVERAGE(R18:T18)</f>
        <v>0.21859742499423995</v>
      </c>
      <c r="U29" s="169">
        <f>AVERAGE(S18:U18)</f>
        <v>0.20418003367880777</v>
      </c>
      <c r="V29" s="169">
        <f>AVERAGE(T18:V18)</f>
        <v>0.19352800763591974</v>
      </c>
      <c r="W29" s="169">
        <f>AVERAGE(U18:W18)</f>
        <v>0.18282653581366737</v>
      </c>
      <c r="X29" s="169">
        <f>AVERAGE(V18:X18)</f>
        <v>0.17124595220653394</v>
      </c>
      <c r="Y29" s="169">
        <f>AVERAGE(W18:Y18)</f>
        <v>0.16630321338056464</v>
      </c>
      <c r="Z29" s="169">
        <f>AVERAGE(X18:Z18)</f>
        <v>0.16256614149067264</v>
      </c>
      <c r="AA29" s="169">
        <f>AVERAGE(Y18:AA18)</f>
        <v>0.15886540103369287</v>
      </c>
      <c r="AB29" s="169">
        <f>AVERAGE(Z18:AB18)</f>
        <v>0.1529420720114468</v>
      </c>
      <c r="AC29" s="169">
        <f>AVERAGE(AA18:AC18)</f>
        <v>0.15272601627452165</v>
      </c>
      <c r="AD29" s="169">
        <f>AVERAGE(AB18:AD18)</f>
        <v>0.14831079526343904</v>
      </c>
      <c r="AE29" s="169">
        <f>AVERAGE(AC18:AE18)</f>
        <v>0.13866481860237964</v>
      </c>
      <c r="AF29" s="169">
        <f>AVERAGE(AD18:AF18)</f>
        <v>0.12705275990741458</v>
      </c>
      <c r="AG29" s="169">
        <f>AVERAGE(AE18:AG18)</f>
        <v>0.12271646116095747</v>
      </c>
      <c r="AH29" s="169">
        <f>AVERAGE(AF18:AH18)</f>
        <v>0.11972841881040923</v>
      </c>
      <c r="AI29" s="169">
        <f>AVERAGE(AG18:AI18)</f>
        <v>0.11123583164989026</v>
      </c>
      <c r="AJ29" s="169">
        <f>AVERAGE(AH18:AJ18)</f>
        <v>0.10310075145914162</v>
      </c>
      <c r="AK29" s="169" t="e">
        <f>AVERAGE(AI18:AK18)</f>
        <v>#N/A</v>
      </c>
      <c r="AL29" s="169" t="e">
        <f>AVERAGE(AJ18:AL18)</f>
        <v>#N/A</v>
      </c>
      <c r="AM29" s="169" t="e">
        <f>AVERAGE(AK18:AM18)</f>
        <v>#N/A</v>
      </c>
      <c r="AN29" s="169" t="e">
        <f>AVERAGE(AL18:AN18)</f>
        <v>#N/A</v>
      </c>
      <c r="AO29" s="169" t="e">
        <f>AVERAGE(AM18:AO18)</f>
        <v>#N/A</v>
      </c>
      <c r="AP29" s="169" t="e">
        <f>AVERAGE(AN18:AP18)</f>
        <v>#N/A</v>
      </c>
      <c r="AQ29" s="169" t="e">
        <f>AVERAGE(AO18:AQ18)</f>
        <v>#N/A</v>
      </c>
      <c r="AR29" s="169" t="e">
        <f>AVERAGE(AP18:AR18)</f>
        <v>#N/A</v>
      </c>
      <c r="AS29" s="169" t="e">
        <f>AVERAGE(AQ18:AS18)</f>
        <v>#N/A</v>
      </c>
      <c r="AT29" s="169" t="e">
        <f>AVERAGE(AR18:AT18)</f>
        <v>#N/A</v>
      </c>
      <c r="AU29" s="169" t="e">
        <f>AVERAGE(AS18:AU18)</f>
        <v>#N/A</v>
      </c>
      <c r="AV29" s="169" t="e">
        <f>AVERAGE(AT18:AV18)</f>
        <v>#N/A</v>
      </c>
      <c r="AW29" s="169" t="e">
        <f>AVERAGE(AU18:AW18)</f>
        <v>#N/A</v>
      </c>
      <c r="AX29" s="169" t="e">
        <f>AVERAGE(AV18:AX18)</f>
        <v>#N/A</v>
      </c>
      <c r="AY29" s="169" t="e">
        <f>AVERAGE(AW18:AY18)</f>
        <v>#N/A</v>
      </c>
      <c r="AZ29" s="169" t="e">
        <f>AVERAGE(AX18:AZ18)</f>
        <v>#N/A</v>
      </c>
      <c r="BA29" s="169" t="e">
        <f>AVERAGE(AY18:BA18)</f>
        <v>#N/A</v>
      </c>
      <c r="BB29" s="169" t="e">
        <f>AVERAGE(AZ18:BB18)</f>
        <v>#N/A</v>
      </c>
      <c r="BC29" s="169" t="e">
        <f>AVERAGE(BA18:BC18)</f>
        <v>#N/A</v>
      </c>
      <c r="BD29" s="169" t="e">
        <f>AVERAGE(BB18:BD18)</f>
        <v>#N/A</v>
      </c>
      <c r="BE29" s="169" t="e">
        <f>AVERAGE(BC18:BE18)</f>
        <v>#N/A</v>
      </c>
      <c r="BF29" s="169" t="e">
        <f>AVERAGE(BD18:BF18)</f>
        <v>#N/A</v>
      </c>
      <c r="BG29" s="169" t="e">
        <f>AVERAGE(BE18:BG18)</f>
        <v>#N/A</v>
      </c>
      <c r="BH29" s="169" t="e">
        <f>AVERAGE(BF18:BH18)</f>
        <v>#N/A</v>
      </c>
      <c r="BI29" s="169" t="e">
        <f>AVERAGE(BG18:BI18)</f>
        <v>#N/A</v>
      </c>
      <c r="BJ29" s="169" t="e">
        <f>AVERAGE(BH18:BJ18)</f>
        <v>#N/A</v>
      </c>
      <c r="BK29" s="169" t="e">
        <f>AVERAGE(BI18:BK18)</f>
        <v>#N/A</v>
      </c>
      <c r="BL29" s="169" t="e">
        <f>AVERAGE(BJ18:BL18)</f>
        <v>#N/A</v>
      </c>
      <c r="BM29" s="169" t="e">
        <f>AVERAGE(BK18:BM18)</f>
        <v>#N/A</v>
      </c>
      <c r="BN29" s="169" t="e">
        <f>AVERAGE(BL18:BN18)</f>
        <v>#N/A</v>
      </c>
      <c r="BO29" s="169" t="e">
        <f>AVERAGE(BM18:BO18)</f>
        <v>#N/A</v>
      </c>
      <c r="BP29" s="169" t="e">
        <f t="shared" si="841"/>
        <v>#N/A</v>
      </c>
      <c r="BQ29" s="169" t="e">
        <f t="shared" si="842"/>
        <v>#N/A</v>
      </c>
      <c r="BR29" s="169" t="e">
        <f t="shared" si="843"/>
        <v>#N/A</v>
      </c>
      <c r="BS29" s="169" t="e">
        <f t="shared" si="844"/>
        <v>#N/A</v>
      </c>
      <c r="BT29" s="169" t="e">
        <f t="shared" si="845"/>
        <v>#N/A</v>
      </c>
      <c r="BU29" s="169" t="e">
        <f t="shared" si="846"/>
        <v>#N/A</v>
      </c>
      <c r="BV29" s="169" t="e">
        <f t="shared" si="847"/>
        <v>#N/A</v>
      </c>
      <c r="BW29" s="169" t="e">
        <f t="shared" si="848"/>
        <v>#N/A</v>
      </c>
      <c r="BX29" s="169" t="e">
        <f t="shared" si="849"/>
        <v>#N/A</v>
      </c>
      <c r="BY29" s="169" t="e">
        <f t="shared" si="850"/>
        <v>#N/A</v>
      </c>
      <c r="BZ29" s="169" t="e">
        <f t="shared" si="851"/>
        <v>#N/A</v>
      </c>
      <c r="CA29" s="169" t="e">
        <f t="shared" si="852"/>
        <v>#N/A</v>
      </c>
      <c r="CB29" s="169" t="e">
        <f t="shared" si="853"/>
        <v>#N/A</v>
      </c>
      <c r="CC29" s="169" t="e">
        <f t="shared" si="854"/>
        <v>#N/A</v>
      </c>
      <c r="CD29" s="169" t="e">
        <f t="shared" si="855"/>
        <v>#N/A</v>
      </c>
      <c r="CE29" s="169" t="e">
        <f t="shared" si="856"/>
        <v>#N/A</v>
      </c>
      <c r="CF29" s="169" t="e">
        <f t="shared" si="857"/>
        <v>#N/A</v>
      </c>
      <c r="CG29" s="169" t="e">
        <f t="shared" si="858"/>
        <v>#N/A</v>
      </c>
      <c r="CH29" s="169" t="e">
        <f t="shared" si="859"/>
        <v>#N/A</v>
      </c>
      <c r="CI29" s="169" t="e">
        <f t="shared" si="860"/>
        <v>#N/A</v>
      </c>
      <c r="CJ29" s="169" t="e">
        <f t="shared" si="861"/>
        <v>#N/A</v>
      </c>
      <c r="CK29" s="169" t="e">
        <f t="shared" si="862"/>
        <v>#N/A</v>
      </c>
      <c r="CL29" s="169" t="e">
        <f t="shared" si="863"/>
        <v>#N/A</v>
      </c>
      <c r="CM29" s="169" t="e">
        <f t="shared" si="864"/>
        <v>#N/A</v>
      </c>
      <c r="CN29" s="169" t="e">
        <f t="shared" si="865"/>
        <v>#N/A</v>
      </c>
      <c r="CO29" s="169" t="e">
        <f t="shared" si="866"/>
        <v>#N/A</v>
      </c>
      <c r="CP29" s="169" t="e">
        <f t="shared" si="867"/>
        <v>#N/A</v>
      </c>
      <c r="CQ29" s="169" t="e">
        <f t="shared" si="868"/>
        <v>#N/A</v>
      </c>
      <c r="CR29" s="169" t="e">
        <f t="shared" si="869"/>
        <v>#N/A</v>
      </c>
      <c r="CS29" s="169" t="e">
        <f t="shared" si="870"/>
        <v>#N/A</v>
      </c>
      <c r="CT29" s="169" t="e">
        <f t="shared" si="871"/>
        <v>#N/A</v>
      </c>
      <c r="CU29" s="169" t="e">
        <f t="shared" si="872"/>
        <v>#N/A</v>
      </c>
      <c r="CV29" s="169" t="e">
        <f t="shared" si="873"/>
        <v>#N/A</v>
      </c>
      <c r="CW29" s="169" t="e">
        <f t="shared" si="874"/>
        <v>#N/A</v>
      </c>
      <c r="CX29" s="169" t="e">
        <f t="shared" si="875"/>
        <v>#N/A</v>
      </c>
      <c r="CY29" s="169" t="e">
        <f t="shared" si="876"/>
        <v>#N/A</v>
      </c>
      <c r="CZ29" s="169" t="e">
        <f t="shared" si="877"/>
        <v>#N/A</v>
      </c>
      <c r="DA29" s="169" t="e">
        <f t="shared" si="878"/>
        <v>#N/A</v>
      </c>
      <c r="DB29" s="169" t="e">
        <f t="shared" si="879"/>
        <v>#N/A</v>
      </c>
      <c r="DC29" s="169" t="e">
        <f t="shared" si="880"/>
        <v>#N/A</v>
      </c>
      <c r="DD29" s="169" t="e">
        <f t="shared" si="881"/>
        <v>#N/A</v>
      </c>
      <c r="DE29" s="169" t="e">
        <f t="shared" si="882"/>
        <v>#N/A</v>
      </c>
      <c r="DF29" s="169" t="e">
        <f t="shared" si="883"/>
        <v>#N/A</v>
      </c>
      <c r="DG29" s="169" t="e">
        <f t="shared" si="884"/>
        <v>#N/A</v>
      </c>
      <c r="DH29" s="169" t="e">
        <f t="shared" si="885"/>
        <v>#N/A</v>
      </c>
      <c r="DI29" s="169" t="e">
        <f t="shared" si="886"/>
        <v>#N/A</v>
      </c>
      <c r="DJ29" s="169" t="e">
        <f t="shared" si="887"/>
        <v>#N/A</v>
      </c>
      <c r="DK29" s="169" t="e">
        <f t="shared" si="888"/>
        <v>#N/A</v>
      </c>
      <c r="DL29" s="169" t="e">
        <f t="shared" si="889"/>
        <v>#N/A</v>
      </c>
      <c r="DM29" s="169" t="e">
        <f t="shared" si="890"/>
        <v>#N/A</v>
      </c>
      <c r="DN29" s="169" t="e">
        <f t="shared" si="891"/>
        <v>#N/A</v>
      </c>
      <c r="DO29" s="169" t="e">
        <f t="shared" si="892"/>
        <v>#N/A</v>
      </c>
      <c r="DP29" s="169" t="e">
        <f t="shared" si="893"/>
        <v>#N/A</v>
      </c>
      <c r="DQ29" s="169" t="e">
        <f t="shared" si="894"/>
        <v>#N/A</v>
      </c>
      <c r="DR29" s="169" t="e">
        <f t="shared" si="895"/>
        <v>#N/A</v>
      </c>
      <c r="DS29" s="169" t="e">
        <f t="shared" si="896"/>
        <v>#N/A</v>
      </c>
      <c r="DT29" s="169" t="e">
        <f t="shared" si="897"/>
        <v>#N/A</v>
      </c>
      <c r="DU29" s="169" t="e">
        <f t="shared" si="898"/>
        <v>#N/A</v>
      </c>
      <c r="DV29" s="169" t="e">
        <f t="shared" si="899"/>
        <v>#N/A</v>
      </c>
      <c r="DW29" s="169" t="e">
        <f t="shared" si="900"/>
        <v>#N/A</v>
      </c>
      <c r="DX29" s="169" t="e">
        <f t="shared" si="901"/>
        <v>#N/A</v>
      </c>
      <c r="DY29" s="169" t="e">
        <f t="shared" si="902"/>
        <v>#N/A</v>
      </c>
      <c r="DZ29" s="169" t="e">
        <f t="shared" si="903"/>
        <v>#N/A</v>
      </c>
      <c r="EA29" s="169" t="e">
        <f t="shared" si="904"/>
        <v>#N/A</v>
      </c>
      <c r="EB29" s="169" t="e">
        <f t="shared" si="905"/>
        <v>#N/A</v>
      </c>
      <c r="EC29" s="169" t="e">
        <f t="shared" si="906"/>
        <v>#N/A</v>
      </c>
      <c r="ED29" s="169" t="e">
        <f t="shared" si="907"/>
        <v>#N/A</v>
      </c>
      <c r="EE29" s="169" t="e">
        <f t="shared" si="908"/>
        <v>#N/A</v>
      </c>
      <c r="EF29" s="169" t="e">
        <f t="shared" si="909"/>
        <v>#N/A</v>
      </c>
      <c r="EG29" s="169" t="e">
        <f t="shared" si="910"/>
        <v>#N/A</v>
      </c>
      <c r="EH29" s="169" t="e">
        <f t="shared" si="911"/>
        <v>#N/A</v>
      </c>
      <c r="EI29" s="169" t="e">
        <f t="shared" si="912"/>
        <v>#N/A</v>
      </c>
      <c r="EJ29" s="169" t="e">
        <f t="shared" si="913"/>
        <v>#N/A</v>
      </c>
      <c r="EK29" s="169" t="e">
        <f t="shared" si="914"/>
        <v>#N/A</v>
      </c>
      <c r="EL29" s="169" t="e">
        <f t="shared" si="915"/>
        <v>#N/A</v>
      </c>
      <c r="EM29" s="169" t="e">
        <f t="shared" si="916"/>
        <v>#N/A</v>
      </c>
      <c r="EN29" s="169" t="e">
        <f t="shared" si="917"/>
        <v>#N/A</v>
      </c>
      <c r="EO29" s="169" t="e">
        <f t="shared" si="918"/>
        <v>#N/A</v>
      </c>
      <c r="EP29" s="169" t="e">
        <f t="shared" si="919"/>
        <v>#N/A</v>
      </c>
      <c r="EQ29" s="169" t="e">
        <f t="shared" si="920"/>
        <v>#N/A</v>
      </c>
      <c r="ER29" s="169" t="e">
        <f t="shared" si="921"/>
        <v>#N/A</v>
      </c>
      <c r="ES29" s="169" t="e">
        <f t="shared" si="922"/>
        <v>#N/A</v>
      </c>
      <c r="ET29" s="169" t="e">
        <f t="shared" si="923"/>
        <v>#N/A</v>
      </c>
      <c r="EU29" s="169" t="e">
        <f t="shared" si="924"/>
        <v>#N/A</v>
      </c>
      <c r="EV29" s="169" t="e">
        <f t="shared" si="925"/>
        <v>#N/A</v>
      </c>
      <c r="EW29" s="169" t="e">
        <f t="shared" si="926"/>
        <v>#N/A</v>
      </c>
      <c r="EX29" s="169" t="e">
        <f t="shared" si="927"/>
        <v>#N/A</v>
      </c>
      <c r="EY29" s="169" t="e">
        <f t="shared" si="928"/>
        <v>#N/A</v>
      </c>
      <c r="EZ29" s="169" t="e">
        <f t="shared" si="929"/>
        <v>#N/A</v>
      </c>
      <c r="FA29" s="169" t="e">
        <f t="shared" si="930"/>
        <v>#N/A</v>
      </c>
      <c r="FB29" s="169" t="e">
        <f t="shared" si="931"/>
        <v>#N/A</v>
      </c>
      <c r="FC29" s="169" t="e">
        <f t="shared" si="932"/>
        <v>#N/A</v>
      </c>
      <c r="FD29" s="169" t="e">
        <f t="shared" si="933"/>
        <v>#N/A</v>
      </c>
      <c r="FE29" s="169" t="e">
        <f t="shared" si="934"/>
        <v>#N/A</v>
      </c>
      <c r="FF29" s="169" t="e">
        <f t="shared" si="935"/>
        <v>#N/A</v>
      </c>
      <c r="FG29" s="169" t="e">
        <f t="shared" si="936"/>
        <v>#N/A</v>
      </c>
      <c r="FH29" s="169" t="e">
        <f t="shared" si="937"/>
        <v>#N/A</v>
      </c>
      <c r="FI29" s="169" t="e">
        <f t="shared" si="938"/>
        <v>#N/A</v>
      </c>
      <c r="FJ29" s="169" t="e">
        <f t="shared" si="939"/>
        <v>#N/A</v>
      </c>
      <c r="FK29" s="169" t="e">
        <f t="shared" si="940"/>
        <v>#N/A</v>
      </c>
      <c r="FL29" s="169" t="e">
        <f t="shared" si="941"/>
        <v>#N/A</v>
      </c>
      <c r="FM29" s="169" t="e">
        <f t="shared" si="942"/>
        <v>#N/A</v>
      </c>
      <c r="FN29" s="169" t="e">
        <f t="shared" si="943"/>
        <v>#N/A</v>
      </c>
      <c r="FO29" s="169" t="e">
        <f t="shared" si="944"/>
        <v>#N/A</v>
      </c>
      <c r="FP29" s="169" t="e">
        <f t="shared" si="945"/>
        <v>#N/A</v>
      </c>
      <c r="FQ29" s="169" t="e">
        <f t="shared" si="946"/>
        <v>#N/A</v>
      </c>
      <c r="FR29" s="169" t="e">
        <f t="shared" si="947"/>
        <v>#N/A</v>
      </c>
      <c r="FS29" s="169" t="e">
        <f t="shared" si="948"/>
        <v>#N/A</v>
      </c>
      <c r="FT29" s="169" t="e">
        <f t="shared" si="949"/>
        <v>#N/A</v>
      </c>
      <c r="FU29" s="169" t="e">
        <f t="shared" si="950"/>
        <v>#N/A</v>
      </c>
      <c r="FV29" s="169" t="e">
        <f t="shared" si="951"/>
        <v>#N/A</v>
      </c>
      <c r="FW29" s="169" t="e">
        <f t="shared" si="952"/>
        <v>#N/A</v>
      </c>
      <c r="FX29" s="169" t="e">
        <f t="shared" si="953"/>
        <v>#N/A</v>
      </c>
      <c r="FY29" s="169" t="e">
        <f t="shared" si="954"/>
        <v>#N/A</v>
      </c>
      <c r="FZ29" s="169" t="e">
        <f t="shared" si="955"/>
        <v>#N/A</v>
      </c>
      <c r="GA29" s="169" t="e">
        <f t="shared" si="956"/>
        <v>#N/A</v>
      </c>
      <c r="GB29" s="169" t="e">
        <f t="shared" si="957"/>
        <v>#N/A</v>
      </c>
      <c r="GC29" s="169" t="e">
        <f t="shared" si="958"/>
        <v>#N/A</v>
      </c>
      <c r="GD29" s="169" t="e">
        <f t="shared" si="959"/>
        <v>#N/A</v>
      </c>
      <c r="GE29" s="169" t="e">
        <f t="shared" si="960"/>
        <v>#N/A</v>
      </c>
      <c r="GF29" s="169" t="e">
        <f t="shared" si="961"/>
        <v>#N/A</v>
      </c>
      <c r="GG29" s="169" t="e">
        <f t="shared" si="962"/>
        <v>#N/A</v>
      </c>
      <c r="GH29" s="169" t="e">
        <f t="shared" si="963"/>
        <v>#N/A</v>
      </c>
      <c r="GI29" s="169" t="e">
        <f t="shared" si="964"/>
        <v>#N/A</v>
      </c>
      <c r="GJ29" s="169" t="e">
        <f t="shared" si="965"/>
        <v>#N/A</v>
      </c>
      <c r="GK29" s="169" t="e">
        <f t="shared" si="966"/>
        <v>#N/A</v>
      </c>
      <c r="GL29" s="169" t="e">
        <f t="shared" si="967"/>
        <v>#N/A</v>
      </c>
      <c r="GM29" s="169" t="e">
        <f t="shared" si="968"/>
        <v>#N/A</v>
      </c>
      <c r="GN29" s="169" t="e">
        <f t="shared" si="969"/>
        <v>#N/A</v>
      </c>
      <c r="GO29" s="169" t="e">
        <f t="shared" si="970"/>
        <v>#N/A</v>
      </c>
      <c r="GP29" s="169" t="e">
        <f t="shared" si="971"/>
        <v>#N/A</v>
      </c>
      <c r="GQ29" s="169" t="e">
        <f t="shared" si="972"/>
        <v>#N/A</v>
      </c>
      <c r="GR29" s="169" t="e">
        <f t="shared" si="973"/>
        <v>#N/A</v>
      </c>
      <c r="GS29" s="169" t="e">
        <f t="shared" si="974"/>
        <v>#N/A</v>
      </c>
      <c r="GT29" s="169" t="e">
        <f t="shared" si="975"/>
        <v>#N/A</v>
      </c>
      <c r="GU29" s="169" t="e">
        <f t="shared" si="976"/>
        <v>#N/A</v>
      </c>
      <c r="GV29" s="169" t="e">
        <f t="shared" si="977"/>
        <v>#N/A</v>
      </c>
      <c r="GW29" s="169" t="e">
        <f t="shared" si="978"/>
        <v>#N/A</v>
      </c>
      <c r="GX29" s="169" t="e">
        <f t="shared" si="979"/>
        <v>#N/A</v>
      </c>
      <c r="GY29" s="169" t="e">
        <f t="shared" si="980"/>
        <v>#N/A</v>
      </c>
      <c r="GZ29" s="169" t="e">
        <f t="shared" si="981"/>
        <v>#N/A</v>
      </c>
      <c r="HA29" s="169" t="e">
        <f t="shared" si="982"/>
        <v>#N/A</v>
      </c>
      <c r="HB29" s="169" t="e">
        <f t="shared" si="983"/>
        <v>#N/A</v>
      </c>
      <c r="HC29" s="169" t="e">
        <f t="shared" si="984"/>
        <v>#N/A</v>
      </c>
      <c r="HD29" s="169" t="e">
        <f t="shared" si="985"/>
        <v>#N/A</v>
      </c>
      <c r="HE29" s="169" t="e">
        <f t="shared" si="986"/>
        <v>#N/A</v>
      </c>
      <c r="HF29" s="169" t="e">
        <f t="shared" si="987"/>
        <v>#N/A</v>
      </c>
      <c r="HG29" s="169" t="e">
        <f t="shared" si="988"/>
        <v>#N/A</v>
      </c>
      <c r="HH29" s="169" t="e">
        <f t="shared" si="989"/>
        <v>#N/A</v>
      </c>
      <c r="HI29" s="169" t="e">
        <f t="shared" si="990"/>
        <v>#N/A</v>
      </c>
      <c r="HJ29" s="169" t="e">
        <f t="shared" si="991"/>
        <v>#N/A</v>
      </c>
      <c r="HK29" s="169" t="e">
        <f t="shared" si="992"/>
        <v>#N/A</v>
      </c>
      <c r="HL29" s="169" t="e">
        <f t="shared" si="993"/>
        <v>#N/A</v>
      </c>
      <c r="HM29" s="169" t="e">
        <f t="shared" si="994"/>
        <v>#N/A</v>
      </c>
      <c r="HN29" s="169" t="e">
        <f t="shared" si="995"/>
        <v>#N/A</v>
      </c>
      <c r="HO29" s="169" t="e">
        <f t="shared" si="996"/>
        <v>#N/A</v>
      </c>
      <c r="HP29" s="169" t="e">
        <f t="shared" si="997"/>
        <v>#N/A</v>
      </c>
      <c r="HQ29" s="169" t="e">
        <f t="shared" si="998"/>
        <v>#N/A</v>
      </c>
      <c r="HR29" s="169" t="e">
        <f t="shared" si="999"/>
        <v>#N/A</v>
      </c>
      <c r="HS29" s="169" t="e">
        <f t="shared" si="1000"/>
        <v>#N/A</v>
      </c>
      <c r="HT29" s="169" t="e">
        <f t="shared" si="1001"/>
        <v>#N/A</v>
      </c>
      <c r="HU29" s="169" t="e">
        <f t="shared" si="1002"/>
        <v>#N/A</v>
      </c>
      <c r="HV29" s="169" t="e">
        <f t="shared" si="1003"/>
        <v>#N/A</v>
      </c>
      <c r="HW29" s="169" t="e">
        <f t="shared" si="1004"/>
        <v>#N/A</v>
      </c>
      <c r="HX29" s="169" t="e">
        <f t="shared" si="1005"/>
        <v>#N/A</v>
      </c>
      <c r="HY29" s="169" t="e">
        <f t="shared" si="1006"/>
        <v>#N/A</v>
      </c>
      <c r="HZ29" s="169" t="e">
        <f t="shared" si="1007"/>
        <v>#N/A</v>
      </c>
      <c r="IA29" s="169" t="e">
        <f t="shared" si="1008"/>
        <v>#N/A</v>
      </c>
      <c r="IB29" s="169" t="e">
        <f t="shared" si="1009"/>
        <v>#N/A</v>
      </c>
      <c r="IC29" s="169" t="e">
        <f t="shared" si="1010"/>
        <v>#N/A</v>
      </c>
      <c r="ID29" s="169" t="e">
        <f t="shared" si="1011"/>
        <v>#N/A</v>
      </c>
      <c r="IE29" s="169" t="e">
        <f t="shared" si="1012"/>
        <v>#N/A</v>
      </c>
      <c r="IF29" s="169" t="e">
        <f t="shared" si="1013"/>
        <v>#N/A</v>
      </c>
      <c r="IG29" s="169" t="e">
        <f t="shared" si="1014"/>
        <v>#N/A</v>
      </c>
      <c r="IH29" s="169" t="e">
        <f t="shared" si="1015"/>
        <v>#N/A</v>
      </c>
      <c r="II29" s="169" t="e">
        <f t="shared" si="1016"/>
        <v>#N/A</v>
      </c>
      <c r="IJ29" s="169" t="e">
        <f t="shared" si="1017"/>
        <v>#N/A</v>
      </c>
      <c r="IK29" s="169" t="e">
        <f t="shared" si="1018"/>
        <v>#N/A</v>
      </c>
      <c r="IL29" s="169" t="e">
        <f t="shared" si="1019"/>
        <v>#N/A</v>
      </c>
      <c r="IM29" s="169" t="e">
        <f t="shared" si="1020"/>
        <v>#N/A</v>
      </c>
      <c r="IN29" s="169" t="e">
        <f t="shared" si="1021"/>
        <v>#N/A</v>
      </c>
      <c r="IO29" s="169" t="e">
        <f t="shared" si="1022"/>
        <v>#N/A</v>
      </c>
      <c r="IP29" s="169" t="e">
        <f t="shared" si="1023"/>
        <v>#N/A</v>
      </c>
      <c r="IQ29" s="169" t="e">
        <f t="shared" si="1024"/>
        <v>#N/A</v>
      </c>
      <c r="IR29" s="169" t="e">
        <f t="shared" si="1025"/>
        <v>#N/A</v>
      </c>
      <c r="IS29" s="169" t="e">
        <f t="shared" si="1026"/>
        <v>#N/A</v>
      </c>
      <c r="IT29" s="169" t="e">
        <f t="shared" si="1027"/>
        <v>#N/A</v>
      </c>
      <c r="IU29" s="169" t="e">
        <f t="shared" si="1028"/>
        <v>#N/A</v>
      </c>
      <c r="IV29" s="169" t="e">
        <f t="shared" si="1029"/>
        <v>#N/A</v>
      </c>
      <c r="IW29" s="169" t="e">
        <f t="shared" si="1030"/>
        <v>#N/A</v>
      </c>
      <c r="IX29" s="169" t="e">
        <f t="shared" si="1031"/>
        <v>#N/A</v>
      </c>
      <c r="IY29" s="169" t="e">
        <f t="shared" si="1032"/>
        <v>#N/A</v>
      </c>
      <c r="IZ29" s="169" t="e">
        <f t="shared" si="1033"/>
        <v>#N/A</v>
      </c>
      <c r="JA29" s="169" t="e">
        <f t="shared" si="1034"/>
        <v>#N/A</v>
      </c>
      <c r="JB29" s="169" t="e">
        <f t="shared" si="1035"/>
        <v>#N/A</v>
      </c>
      <c r="JC29" s="169" t="e">
        <f t="shared" si="1036"/>
        <v>#N/A</v>
      </c>
      <c r="JD29" s="169" t="e">
        <f t="shared" si="1037"/>
        <v>#N/A</v>
      </c>
      <c r="JE29" s="169" t="e">
        <f t="shared" si="1038"/>
        <v>#N/A</v>
      </c>
      <c r="JF29" s="169" t="e">
        <f t="shared" si="1039"/>
        <v>#N/A</v>
      </c>
      <c r="JG29" s="169" t="e">
        <f t="shared" si="1040"/>
        <v>#N/A</v>
      </c>
      <c r="JH29" s="169" t="e">
        <f t="shared" si="1041"/>
        <v>#N/A</v>
      </c>
      <c r="JI29" s="169" t="e">
        <f t="shared" si="1042"/>
        <v>#N/A</v>
      </c>
      <c r="JJ29" s="169" t="e">
        <f t="shared" si="1043"/>
        <v>#N/A</v>
      </c>
      <c r="JK29" s="169" t="e">
        <f t="shared" si="1044"/>
        <v>#N/A</v>
      </c>
      <c r="JL29" s="169" t="e">
        <f t="shared" si="1045"/>
        <v>#N/A</v>
      </c>
      <c r="JM29" s="169" t="e">
        <f t="shared" si="1046"/>
        <v>#N/A</v>
      </c>
      <c r="JN29" s="169" t="e">
        <f t="shared" si="1047"/>
        <v>#N/A</v>
      </c>
      <c r="JO29" s="169" t="e">
        <f t="shared" si="1048"/>
        <v>#N/A</v>
      </c>
      <c r="JP29" s="169" t="e">
        <f t="shared" si="1049"/>
        <v>#N/A</v>
      </c>
      <c r="JQ29" s="169" t="e">
        <f t="shared" si="1050"/>
        <v>#N/A</v>
      </c>
      <c r="JR29" s="169" t="e">
        <f t="shared" si="1051"/>
        <v>#N/A</v>
      </c>
      <c r="JS29" s="169" t="e">
        <f t="shared" si="1052"/>
        <v>#N/A</v>
      </c>
      <c r="JT29" s="169" t="e">
        <f t="shared" si="1053"/>
        <v>#N/A</v>
      </c>
      <c r="JU29" s="169" t="e">
        <f t="shared" si="1054"/>
        <v>#N/A</v>
      </c>
      <c r="JV29" s="169" t="e">
        <f t="shared" si="1055"/>
        <v>#N/A</v>
      </c>
      <c r="JW29" s="169" t="e">
        <f t="shared" si="1056"/>
        <v>#N/A</v>
      </c>
      <c r="JX29" s="169" t="e">
        <f t="shared" si="1057"/>
        <v>#N/A</v>
      </c>
      <c r="JY29" s="169" t="e">
        <f t="shared" si="1058"/>
        <v>#N/A</v>
      </c>
      <c r="JZ29" s="169" t="e">
        <f t="shared" si="1059"/>
        <v>#N/A</v>
      </c>
      <c r="KA29" s="169" t="e">
        <f t="shared" si="1060"/>
        <v>#N/A</v>
      </c>
      <c r="KB29" s="169" t="e">
        <f t="shared" si="1061"/>
        <v>#N/A</v>
      </c>
      <c r="KC29" s="169" t="e">
        <f t="shared" si="1062"/>
        <v>#N/A</v>
      </c>
      <c r="KD29" s="169" t="e">
        <f t="shared" si="1063"/>
        <v>#N/A</v>
      </c>
      <c r="KE29" s="169" t="e">
        <f t="shared" si="1064"/>
        <v>#N/A</v>
      </c>
      <c r="KF29" s="169" t="e">
        <f t="shared" si="1065"/>
        <v>#N/A</v>
      </c>
      <c r="KG29" s="169" t="e">
        <f t="shared" si="1066"/>
        <v>#N/A</v>
      </c>
      <c r="KH29" s="169" t="e">
        <f t="shared" si="1067"/>
        <v>#N/A</v>
      </c>
      <c r="KI29" s="169" t="e">
        <f t="shared" si="1068"/>
        <v>#N/A</v>
      </c>
      <c r="KJ29" s="169" t="e">
        <f t="shared" si="1069"/>
        <v>#N/A</v>
      </c>
      <c r="KK29" s="169" t="e">
        <f t="shared" si="1070"/>
        <v>#N/A</v>
      </c>
      <c r="KL29" s="169" t="e">
        <f t="shared" si="1071"/>
        <v>#N/A</v>
      </c>
      <c r="KM29" s="169" t="e">
        <f t="shared" si="1072"/>
        <v>#N/A</v>
      </c>
      <c r="KN29" s="169" t="e">
        <f t="shared" si="1073"/>
        <v>#N/A</v>
      </c>
    </row>
    <row r="30" spans="1:300" x14ac:dyDescent="0.3">
      <c r="A30" t="str">
        <f t="shared" si="840"/>
        <v>Germany</v>
      </c>
      <c r="G30" s="169">
        <f>AVERAGE(E19:G19)</f>
        <v>0.38811769392774842</v>
      </c>
      <c r="H30" s="169">
        <f>AVERAGE(F19:H19)</f>
        <v>0.38461648836138584</v>
      </c>
      <c r="I30" s="169">
        <f>AVERAGE(G19:I19)</f>
        <v>0.38848603898791656</v>
      </c>
      <c r="J30" s="169">
        <f>AVERAGE(H19:J19)</f>
        <v>0.37587074975305668</v>
      </c>
      <c r="K30" s="169">
        <f>AVERAGE(I19:K19)</f>
        <v>0.33137248934697688</v>
      </c>
      <c r="L30" s="169">
        <f>AVERAGE(J19:L19)</f>
        <v>0.276905095441976</v>
      </c>
      <c r="M30" s="169">
        <f>AVERAGE(K19:M19)</f>
        <v>0.25347048841456249</v>
      </c>
      <c r="N30" s="169">
        <f>AVERAGE(L19:N19)</f>
        <v>0.26666243909999188</v>
      </c>
      <c r="O30" s="169">
        <f>AVERAGE(M19:O19)</f>
        <v>0.29330919611840295</v>
      </c>
      <c r="P30" s="169">
        <f>AVERAGE(N19:P19)</f>
        <v>0.30598993426965887</v>
      </c>
      <c r="Q30" s="169">
        <f>AVERAGE(O19:Q19)</f>
        <v>0.31253047522435579</v>
      </c>
      <c r="R30" s="169">
        <f>AVERAGE(P19:R19)</f>
        <v>0.30001652303198095</v>
      </c>
      <c r="S30" s="169">
        <f>AVERAGE(Q19:S19)</f>
        <v>0.28529813062534792</v>
      </c>
      <c r="T30" s="169">
        <f>AVERAGE(R19:T19)</f>
        <v>0.27398197652272344</v>
      </c>
      <c r="U30" s="169">
        <f>AVERAGE(S19:U19)</f>
        <v>0.2753025022365006</v>
      </c>
      <c r="V30" s="169">
        <f>AVERAGE(T19:V19)</f>
        <v>0.26742821110010723</v>
      </c>
      <c r="W30" s="169">
        <f>AVERAGE(U19:W19)</f>
        <v>0.24932940111689153</v>
      </c>
      <c r="X30" s="169">
        <f>AVERAGE(V19:X19)</f>
        <v>0.21862449825960231</v>
      </c>
      <c r="Y30" s="169">
        <f>AVERAGE(W19:Y19)</f>
        <v>0.19047160772753116</v>
      </c>
      <c r="Z30" s="169">
        <f>AVERAGE(X19:Z19)</f>
        <v>0.16248857356848267</v>
      </c>
      <c r="AA30" s="169">
        <f>AVERAGE(Y19:AA19)</f>
        <v>0.14885369446731853</v>
      </c>
      <c r="AB30" s="169">
        <f>AVERAGE(Z19:AB19)</f>
        <v>0.14487836872298257</v>
      </c>
      <c r="AC30" s="169">
        <f>AVERAGE(AA19:AC19)</f>
        <v>0.14901872048026252</v>
      </c>
      <c r="AD30" s="169">
        <f>AVERAGE(AB19:AD19)</f>
        <v>0.14525355827198538</v>
      </c>
      <c r="AE30" s="169">
        <f>AVERAGE(AC19:AE19)</f>
        <v>0.13522168341718896</v>
      </c>
      <c r="AF30" s="169">
        <f>AVERAGE(AD19:AF19)</f>
        <v>0.120617048923311</v>
      </c>
      <c r="AG30" s="169">
        <f>AVERAGE(AE19:AG19)</f>
        <v>0.10528950651745106</v>
      </c>
      <c r="AH30" s="169">
        <f>AVERAGE(AF19:AH19)</f>
        <v>9.0723474471457566E-2</v>
      </c>
      <c r="AI30" s="169">
        <f>AVERAGE(AG19:AI19)</f>
        <v>8.2917456892577082E-2</v>
      </c>
      <c r="AJ30" s="169" t="e">
        <f>AVERAGE(AH19:AJ19)</f>
        <v>#N/A</v>
      </c>
      <c r="AK30" s="169" t="e">
        <f>AVERAGE(AI19:AK19)</f>
        <v>#N/A</v>
      </c>
      <c r="AL30" s="169" t="e">
        <f>AVERAGE(AJ19:AL19)</f>
        <v>#N/A</v>
      </c>
      <c r="AM30" s="169" t="e">
        <f>AVERAGE(AK19:AM19)</f>
        <v>#N/A</v>
      </c>
      <c r="AN30" s="169" t="e">
        <f>AVERAGE(AL19:AN19)</f>
        <v>#N/A</v>
      </c>
      <c r="AO30" s="169" t="e">
        <f>AVERAGE(AM19:AO19)</f>
        <v>#N/A</v>
      </c>
      <c r="AP30" s="169" t="e">
        <f>AVERAGE(AN19:AP19)</f>
        <v>#N/A</v>
      </c>
      <c r="AQ30" s="169" t="e">
        <f>AVERAGE(AO19:AQ19)</f>
        <v>#N/A</v>
      </c>
      <c r="AR30" s="169" t="e">
        <f>AVERAGE(AP19:AR19)</f>
        <v>#N/A</v>
      </c>
      <c r="AS30" s="169" t="e">
        <f>AVERAGE(AQ19:AS19)</f>
        <v>#N/A</v>
      </c>
      <c r="AT30" s="169" t="e">
        <f>AVERAGE(AR19:AT19)</f>
        <v>#N/A</v>
      </c>
      <c r="AU30" s="169" t="e">
        <f>AVERAGE(AS19:AU19)</f>
        <v>#N/A</v>
      </c>
      <c r="AV30" s="169" t="e">
        <f>AVERAGE(AT19:AV19)</f>
        <v>#N/A</v>
      </c>
      <c r="AW30" s="169" t="e">
        <f>AVERAGE(AU19:AW19)</f>
        <v>#N/A</v>
      </c>
      <c r="AX30" s="169" t="e">
        <f>AVERAGE(AV19:AX19)</f>
        <v>#N/A</v>
      </c>
      <c r="AY30" s="169" t="e">
        <f>AVERAGE(AW19:AY19)</f>
        <v>#N/A</v>
      </c>
      <c r="AZ30" s="169" t="e">
        <f>AVERAGE(AX19:AZ19)</f>
        <v>#N/A</v>
      </c>
      <c r="BA30" s="169" t="e">
        <f>AVERAGE(AY19:BA19)</f>
        <v>#N/A</v>
      </c>
      <c r="BB30" s="169" t="e">
        <f>AVERAGE(AZ19:BB19)</f>
        <v>#N/A</v>
      </c>
      <c r="BC30" s="169" t="e">
        <f>AVERAGE(BA19:BC19)</f>
        <v>#N/A</v>
      </c>
      <c r="BD30" s="169" t="e">
        <f>AVERAGE(BB19:BD19)</f>
        <v>#N/A</v>
      </c>
      <c r="BE30" s="169" t="e">
        <f>AVERAGE(BC19:BE19)</f>
        <v>#N/A</v>
      </c>
      <c r="BF30" s="169" t="e">
        <f>AVERAGE(BD19:BF19)</f>
        <v>#N/A</v>
      </c>
      <c r="BG30" s="169" t="e">
        <f>AVERAGE(BE19:BG19)</f>
        <v>#N/A</v>
      </c>
      <c r="BH30" s="169" t="e">
        <f>AVERAGE(BF19:BH19)</f>
        <v>#N/A</v>
      </c>
      <c r="BI30" s="169" t="e">
        <f>AVERAGE(BG19:BI19)</f>
        <v>#N/A</v>
      </c>
      <c r="BJ30" s="169" t="e">
        <f>AVERAGE(BH19:BJ19)</f>
        <v>#N/A</v>
      </c>
      <c r="BK30" s="169" t="e">
        <f>AVERAGE(BI19:BK19)</f>
        <v>#N/A</v>
      </c>
      <c r="BL30" s="169" t="e">
        <f>AVERAGE(BJ19:BL19)</f>
        <v>#N/A</v>
      </c>
      <c r="BM30" s="169" t="e">
        <f>AVERAGE(BK19:BM19)</f>
        <v>#N/A</v>
      </c>
      <c r="BN30" s="169" t="e">
        <f>AVERAGE(BL19:BN19)</f>
        <v>#N/A</v>
      </c>
      <c r="BO30" s="169" t="e">
        <f>AVERAGE(BM19:BO19)</f>
        <v>#N/A</v>
      </c>
      <c r="BP30" s="169" t="e">
        <f t="shared" si="841"/>
        <v>#N/A</v>
      </c>
      <c r="BQ30" s="169" t="e">
        <f t="shared" si="842"/>
        <v>#N/A</v>
      </c>
      <c r="BR30" s="169" t="e">
        <f t="shared" si="843"/>
        <v>#N/A</v>
      </c>
      <c r="BS30" s="169" t="e">
        <f t="shared" si="844"/>
        <v>#N/A</v>
      </c>
      <c r="BT30" s="169" t="e">
        <f t="shared" si="845"/>
        <v>#N/A</v>
      </c>
      <c r="BU30" s="169" t="e">
        <f t="shared" si="846"/>
        <v>#N/A</v>
      </c>
      <c r="BV30" s="169" t="e">
        <f t="shared" si="847"/>
        <v>#N/A</v>
      </c>
      <c r="BW30" s="169" t="e">
        <f t="shared" si="848"/>
        <v>#N/A</v>
      </c>
      <c r="BX30" s="169" t="e">
        <f t="shared" si="849"/>
        <v>#N/A</v>
      </c>
      <c r="BY30" s="169" t="e">
        <f t="shared" si="850"/>
        <v>#N/A</v>
      </c>
      <c r="BZ30" s="169" t="e">
        <f t="shared" si="851"/>
        <v>#N/A</v>
      </c>
      <c r="CA30" s="169" t="e">
        <f t="shared" si="852"/>
        <v>#N/A</v>
      </c>
      <c r="CB30" s="169" t="e">
        <f t="shared" si="853"/>
        <v>#N/A</v>
      </c>
      <c r="CC30" s="169" t="e">
        <f t="shared" si="854"/>
        <v>#N/A</v>
      </c>
      <c r="CD30" s="169" t="e">
        <f t="shared" si="855"/>
        <v>#N/A</v>
      </c>
      <c r="CE30" s="169" t="e">
        <f t="shared" si="856"/>
        <v>#N/A</v>
      </c>
      <c r="CF30" s="169" t="e">
        <f t="shared" si="857"/>
        <v>#N/A</v>
      </c>
      <c r="CG30" s="169" t="e">
        <f t="shared" si="858"/>
        <v>#N/A</v>
      </c>
      <c r="CH30" s="169" t="e">
        <f t="shared" si="859"/>
        <v>#N/A</v>
      </c>
      <c r="CI30" s="169" t="e">
        <f t="shared" si="860"/>
        <v>#N/A</v>
      </c>
      <c r="CJ30" s="169" t="e">
        <f t="shared" si="861"/>
        <v>#N/A</v>
      </c>
      <c r="CK30" s="169" t="e">
        <f t="shared" si="862"/>
        <v>#N/A</v>
      </c>
      <c r="CL30" s="169" t="e">
        <f t="shared" si="863"/>
        <v>#N/A</v>
      </c>
      <c r="CM30" s="169" t="e">
        <f t="shared" si="864"/>
        <v>#N/A</v>
      </c>
      <c r="CN30" s="169" t="e">
        <f t="shared" si="865"/>
        <v>#N/A</v>
      </c>
      <c r="CO30" s="169" t="e">
        <f t="shared" si="866"/>
        <v>#N/A</v>
      </c>
      <c r="CP30" s="169" t="e">
        <f t="shared" si="867"/>
        <v>#N/A</v>
      </c>
      <c r="CQ30" s="169" t="e">
        <f t="shared" si="868"/>
        <v>#N/A</v>
      </c>
      <c r="CR30" s="169" t="e">
        <f t="shared" si="869"/>
        <v>#N/A</v>
      </c>
      <c r="CS30" s="169" t="e">
        <f t="shared" si="870"/>
        <v>#N/A</v>
      </c>
      <c r="CT30" s="169" t="e">
        <f t="shared" si="871"/>
        <v>#N/A</v>
      </c>
      <c r="CU30" s="169" t="e">
        <f t="shared" si="872"/>
        <v>#N/A</v>
      </c>
      <c r="CV30" s="169" t="e">
        <f t="shared" si="873"/>
        <v>#N/A</v>
      </c>
      <c r="CW30" s="169" t="e">
        <f t="shared" si="874"/>
        <v>#N/A</v>
      </c>
      <c r="CX30" s="169" t="e">
        <f t="shared" si="875"/>
        <v>#N/A</v>
      </c>
      <c r="CY30" s="169" t="e">
        <f t="shared" si="876"/>
        <v>#N/A</v>
      </c>
      <c r="CZ30" s="169" t="e">
        <f t="shared" si="877"/>
        <v>#N/A</v>
      </c>
      <c r="DA30" s="169" t="e">
        <f t="shared" si="878"/>
        <v>#N/A</v>
      </c>
      <c r="DB30" s="169" t="e">
        <f t="shared" si="879"/>
        <v>#N/A</v>
      </c>
      <c r="DC30" s="169" t="e">
        <f t="shared" si="880"/>
        <v>#N/A</v>
      </c>
      <c r="DD30" s="169" t="e">
        <f t="shared" si="881"/>
        <v>#N/A</v>
      </c>
      <c r="DE30" s="169" t="e">
        <f t="shared" si="882"/>
        <v>#N/A</v>
      </c>
      <c r="DF30" s="169" t="e">
        <f t="shared" si="883"/>
        <v>#N/A</v>
      </c>
      <c r="DG30" s="169" t="e">
        <f t="shared" si="884"/>
        <v>#N/A</v>
      </c>
      <c r="DH30" s="169" t="e">
        <f t="shared" si="885"/>
        <v>#N/A</v>
      </c>
      <c r="DI30" s="169" t="e">
        <f t="shared" si="886"/>
        <v>#N/A</v>
      </c>
      <c r="DJ30" s="169" t="e">
        <f t="shared" si="887"/>
        <v>#N/A</v>
      </c>
      <c r="DK30" s="169" t="e">
        <f t="shared" si="888"/>
        <v>#N/A</v>
      </c>
      <c r="DL30" s="169" t="e">
        <f t="shared" si="889"/>
        <v>#N/A</v>
      </c>
      <c r="DM30" s="169" t="e">
        <f t="shared" si="890"/>
        <v>#N/A</v>
      </c>
      <c r="DN30" s="169" t="e">
        <f t="shared" si="891"/>
        <v>#N/A</v>
      </c>
      <c r="DO30" s="169" t="e">
        <f t="shared" si="892"/>
        <v>#N/A</v>
      </c>
      <c r="DP30" s="169" t="e">
        <f t="shared" si="893"/>
        <v>#N/A</v>
      </c>
      <c r="DQ30" s="169" t="e">
        <f t="shared" si="894"/>
        <v>#N/A</v>
      </c>
      <c r="DR30" s="169" t="e">
        <f t="shared" si="895"/>
        <v>#N/A</v>
      </c>
      <c r="DS30" s="169" t="e">
        <f t="shared" si="896"/>
        <v>#N/A</v>
      </c>
      <c r="DT30" s="169" t="e">
        <f t="shared" si="897"/>
        <v>#N/A</v>
      </c>
      <c r="DU30" s="169" t="e">
        <f t="shared" si="898"/>
        <v>#N/A</v>
      </c>
      <c r="DV30" s="169" t="e">
        <f t="shared" si="899"/>
        <v>#N/A</v>
      </c>
      <c r="DW30" s="169" t="e">
        <f t="shared" si="900"/>
        <v>#N/A</v>
      </c>
      <c r="DX30" s="169" t="e">
        <f t="shared" si="901"/>
        <v>#N/A</v>
      </c>
      <c r="DY30" s="169" t="e">
        <f t="shared" si="902"/>
        <v>#N/A</v>
      </c>
      <c r="DZ30" s="169" t="e">
        <f t="shared" si="903"/>
        <v>#N/A</v>
      </c>
      <c r="EA30" s="169" t="e">
        <f t="shared" si="904"/>
        <v>#N/A</v>
      </c>
      <c r="EB30" s="169" t="e">
        <f t="shared" si="905"/>
        <v>#N/A</v>
      </c>
      <c r="EC30" s="169" t="e">
        <f t="shared" si="906"/>
        <v>#N/A</v>
      </c>
      <c r="ED30" s="169" t="e">
        <f t="shared" si="907"/>
        <v>#N/A</v>
      </c>
      <c r="EE30" s="169" t="e">
        <f t="shared" si="908"/>
        <v>#N/A</v>
      </c>
      <c r="EF30" s="169" t="e">
        <f t="shared" si="909"/>
        <v>#N/A</v>
      </c>
      <c r="EG30" s="169" t="e">
        <f t="shared" si="910"/>
        <v>#N/A</v>
      </c>
      <c r="EH30" s="169" t="e">
        <f t="shared" si="911"/>
        <v>#N/A</v>
      </c>
      <c r="EI30" s="169" t="e">
        <f t="shared" si="912"/>
        <v>#N/A</v>
      </c>
      <c r="EJ30" s="169" t="e">
        <f t="shared" si="913"/>
        <v>#N/A</v>
      </c>
      <c r="EK30" s="169" t="e">
        <f t="shared" si="914"/>
        <v>#N/A</v>
      </c>
      <c r="EL30" s="169" t="e">
        <f t="shared" si="915"/>
        <v>#N/A</v>
      </c>
      <c r="EM30" s="169" t="e">
        <f t="shared" si="916"/>
        <v>#N/A</v>
      </c>
      <c r="EN30" s="169" t="e">
        <f t="shared" si="917"/>
        <v>#N/A</v>
      </c>
      <c r="EO30" s="169" t="e">
        <f t="shared" si="918"/>
        <v>#N/A</v>
      </c>
      <c r="EP30" s="169" t="e">
        <f t="shared" si="919"/>
        <v>#N/A</v>
      </c>
      <c r="EQ30" s="169" t="e">
        <f t="shared" si="920"/>
        <v>#N/A</v>
      </c>
      <c r="ER30" s="169" t="e">
        <f t="shared" si="921"/>
        <v>#N/A</v>
      </c>
      <c r="ES30" s="169" t="e">
        <f t="shared" si="922"/>
        <v>#N/A</v>
      </c>
      <c r="ET30" s="169" t="e">
        <f t="shared" si="923"/>
        <v>#N/A</v>
      </c>
      <c r="EU30" s="169" t="e">
        <f t="shared" si="924"/>
        <v>#N/A</v>
      </c>
      <c r="EV30" s="169" t="e">
        <f t="shared" si="925"/>
        <v>#N/A</v>
      </c>
      <c r="EW30" s="169" t="e">
        <f t="shared" si="926"/>
        <v>#N/A</v>
      </c>
      <c r="EX30" s="169" t="e">
        <f t="shared" si="927"/>
        <v>#N/A</v>
      </c>
      <c r="EY30" s="169" t="e">
        <f t="shared" si="928"/>
        <v>#N/A</v>
      </c>
      <c r="EZ30" s="169" t="e">
        <f t="shared" si="929"/>
        <v>#N/A</v>
      </c>
      <c r="FA30" s="169" t="e">
        <f t="shared" si="930"/>
        <v>#N/A</v>
      </c>
      <c r="FB30" s="169" t="e">
        <f t="shared" si="931"/>
        <v>#N/A</v>
      </c>
      <c r="FC30" s="169" t="e">
        <f t="shared" si="932"/>
        <v>#N/A</v>
      </c>
      <c r="FD30" s="169" t="e">
        <f t="shared" si="933"/>
        <v>#N/A</v>
      </c>
      <c r="FE30" s="169" t="e">
        <f t="shared" si="934"/>
        <v>#N/A</v>
      </c>
      <c r="FF30" s="169" t="e">
        <f t="shared" si="935"/>
        <v>#N/A</v>
      </c>
      <c r="FG30" s="169" t="e">
        <f t="shared" si="936"/>
        <v>#N/A</v>
      </c>
      <c r="FH30" s="169" t="e">
        <f t="shared" si="937"/>
        <v>#N/A</v>
      </c>
      <c r="FI30" s="169" t="e">
        <f t="shared" si="938"/>
        <v>#N/A</v>
      </c>
      <c r="FJ30" s="169" t="e">
        <f t="shared" si="939"/>
        <v>#N/A</v>
      </c>
      <c r="FK30" s="169" t="e">
        <f t="shared" si="940"/>
        <v>#N/A</v>
      </c>
      <c r="FL30" s="169" t="e">
        <f t="shared" si="941"/>
        <v>#N/A</v>
      </c>
      <c r="FM30" s="169" t="e">
        <f t="shared" si="942"/>
        <v>#N/A</v>
      </c>
      <c r="FN30" s="169" t="e">
        <f t="shared" si="943"/>
        <v>#N/A</v>
      </c>
      <c r="FO30" s="169" t="e">
        <f t="shared" si="944"/>
        <v>#N/A</v>
      </c>
      <c r="FP30" s="169" t="e">
        <f t="shared" si="945"/>
        <v>#N/A</v>
      </c>
      <c r="FQ30" s="169" t="e">
        <f t="shared" si="946"/>
        <v>#N/A</v>
      </c>
      <c r="FR30" s="169" t="e">
        <f t="shared" si="947"/>
        <v>#N/A</v>
      </c>
      <c r="FS30" s="169" t="e">
        <f t="shared" si="948"/>
        <v>#N/A</v>
      </c>
      <c r="FT30" s="169" t="e">
        <f t="shared" si="949"/>
        <v>#N/A</v>
      </c>
      <c r="FU30" s="169" t="e">
        <f t="shared" si="950"/>
        <v>#N/A</v>
      </c>
      <c r="FV30" s="169" t="e">
        <f t="shared" si="951"/>
        <v>#N/A</v>
      </c>
      <c r="FW30" s="169" t="e">
        <f t="shared" si="952"/>
        <v>#N/A</v>
      </c>
      <c r="FX30" s="169" t="e">
        <f t="shared" si="953"/>
        <v>#N/A</v>
      </c>
      <c r="FY30" s="169" t="e">
        <f t="shared" si="954"/>
        <v>#N/A</v>
      </c>
      <c r="FZ30" s="169" t="e">
        <f t="shared" si="955"/>
        <v>#N/A</v>
      </c>
      <c r="GA30" s="169" t="e">
        <f t="shared" si="956"/>
        <v>#N/A</v>
      </c>
      <c r="GB30" s="169" t="e">
        <f t="shared" si="957"/>
        <v>#N/A</v>
      </c>
      <c r="GC30" s="169" t="e">
        <f t="shared" si="958"/>
        <v>#N/A</v>
      </c>
      <c r="GD30" s="169" t="e">
        <f t="shared" si="959"/>
        <v>#N/A</v>
      </c>
      <c r="GE30" s="169" t="e">
        <f t="shared" si="960"/>
        <v>#N/A</v>
      </c>
      <c r="GF30" s="169" t="e">
        <f t="shared" si="961"/>
        <v>#N/A</v>
      </c>
      <c r="GG30" s="169" t="e">
        <f t="shared" si="962"/>
        <v>#N/A</v>
      </c>
      <c r="GH30" s="169" t="e">
        <f t="shared" si="963"/>
        <v>#N/A</v>
      </c>
      <c r="GI30" s="169" t="e">
        <f t="shared" si="964"/>
        <v>#N/A</v>
      </c>
      <c r="GJ30" s="169" t="e">
        <f t="shared" si="965"/>
        <v>#N/A</v>
      </c>
      <c r="GK30" s="169" t="e">
        <f t="shared" si="966"/>
        <v>#N/A</v>
      </c>
      <c r="GL30" s="169" t="e">
        <f t="shared" si="967"/>
        <v>#N/A</v>
      </c>
      <c r="GM30" s="169" t="e">
        <f t="shared" si="968"/>
        <v>#N/A</v>
      </c>
      <c r="GN30" s="169" t="e">
        <f t="shared" si="969"/>
        <v>#N/A</v>
      </c>
      <c r="GO30" s="169" t="e">
        <f t="shared" si="970"/>
        <v>#N/A</v>
      </c>
      <c r="GP30" s="169" t="e">
        <f t="shared" si="971"/>
        <v>#N/A</v>
      </c>
      <c r="GQ30" s="169" t="e">
        <f t="shared" si="972"/>
        <v>#N/A</v>
      </c>
      <c r="GR30" s="169" t="e">
        <f t="shared" si="973"/>
        <v>#N/A</v>
      </c>
      <c r="GS30" s="169" t="e">
        <f t="shared" si="974"/>
        <v>#N/A</v>
      </c>
      <c r="GT30" s="169" t="e">
        <f t="shared" si="975"/>
        <v>#N/A</v>
      </c>
      <c r="GU30" s="169" t="e">
        <f t="shared" si="976"/>
        <v>#N/A</v>
      </c>
      <c r="GV30" s="169" t="e">
        <f t="shared" si="977"/>
        <v>#N/A</v>
      </c>
      <c r="GW30" s="169" t="e">
        <f t="shared" si="978"/>
        <v>#N/A</v>
      </c>
      <c r="GX30" s="169" t="e">
        <f t="shared" si="979"/>
        <v>#N/A</v>
      </c>
      <c r="GY30" s="169" t="e">
        <f t="shared" si="980"/>
        <v>#N/A</v>
      </c>
      <c r="GZ30" s="169" t="e">
        <f t="shared" si="981"/>
        <v>#N/A</v>
      </c>
      <c r="HA30" s="169" t="e">
        <f t="shared" si="982"/>
        <v>#N/A</v>
      </c>
      <c r="HB30" s="169" t="e">
        <f t="shared" si="983"/>
        <v>#N/A</v>
      </c>
      <c r="HC30" s="169" t="e">
        <f t="shared" si="984"/>
        <v>#N/A</v>
      </c>
      <c r="HD30" s="169" t="e">
        <f t="shared" si="985"/>
        <v>#N/A</v>
      </c>
      <c r="HE30" s="169" t="e">
        <f t="shared" si="986"/>
        <v>#N/A</v>
      </c>
      <c r="HF30" s="169" t="e">
        <f t="shared" si="987"/>
        <v>#N/A</v>
      </c>
      <c r="HG30" s="169" t="e">
        <f t="shared" si="988"/>
        <v>#N/A</v>
      </c>
      <c r="HH30" s="169" t="e">
        <f t="shared" si="989"/>
        <v>#N/A</v>
      </c>
      <c r="HI30" s="169" t="e">
        <f t="shared" si="990"/>
        <v>#N/A</v>
      </c>
      <c r="HJ30" s="169" t="e">
        <f t="shared" si="991"/>
        <v>#N/A</v>
      </c>
      <c r="HK30" s="169" t="e">
        <f t="shared" si="992"/>
        <v>#N/A</v>
      </c>
      <c r="HL30" s="169" t="e">
        <f t="shared" si="993"/>
        <v>#N/A</v>
      </c>
      <c r="HM30" s="169" t="e">
        <f t="shared" si="994"/>
        <v>#N/A</v>
      </c>
      <c r="HN30" s="169" t="e">
        <f t="shared" si="995"/>
        <v>#N/A</v>
      </c>
      <c r="HO30" s="169" t="e">
        <f t="shared" si="996"/>
        <v>#N/A</v>
      </c>
      <c r="HP30" s="169" t="e">
        <f t="shared" si="997"/>
        <v>#N/A</v>
      </c>
      <c r="HQ30" s="169" t="e">
        <f t="shared" si="998"/>
        <v>#N/A</v>
      </c>
      <c r="HR30" s="169" t="e">
        <f t="shared" si="999"/>
        <v>#N/A</v>
      </c>
      <c r="HS30" s="169" t="e">
        <f t="shared" si="1000"/>
        <v>#N/A</v>
      </c>
      <c r="HT30" s="169" t="e">
        <f t="shared" si="1001"/>
        <v>#N/A</v>
      </c>
      <c r="HU30" s="169" t="e">
        <f t="shared" si="1002"/>
        <v>#N/A</v>
      </c>
      <c r="HV30" s="169" t="e">
        <f t="shared" si="1003"/>
        <v>#N/A</v>
      </c>
      <c r="HW30" s="169" t="e">
        <f t="shared" si="1004"/>
        <v>#N/A</v>
      </c>
      <c r="HX30" s="169" t="e">
        <f t="shared" si="1005"/>
        <v>#N/A</v>
      </c>
      <c r="HY30" s="169" t="e">
        <f t="shared" si="1006"/>
        <v>#N/A</v>
      </c>
      <c r="HZ30" s="169" t="e">
        <f t="shared" si="1007"/>
        <v>#N/A</v>
      </c>
      <c r="IA30" s="169" t="e">
        <f t="shared" si="1008"/>
        <v>#N/A</v>
      </c>
      <c r="IB30" s="169" t="e">
        <f t="shared" si="1009"/>
        <v>#N/A</v>
      </c>
      <c r="IC30" s="169" t="e">
        <f t="shared" si="1010"/>
        <v>#N/A</v>
      </c>
      <c r="ID30" s="169" t="e">
        <f t="shared" si="1011"/>
        <v>#N/A</v>
      </c>
      <c r="IE30" s="169" t="e">
        <f t="shared" si="1012"/>
        <v>#N/A</v>
      </c>
      <c r="IF30" s="169" t="e">
        <f t="shared" si="1013"/>
        <v>#N/A</v>
      </c>
      <c r="IG30" s="169" t="e">
        <f t="shared" si="1014"/>
        <v>#N/A</v>
      </c>
      <c r="IH30" s="169" t="e">
        <f t="shared" si="1015"/>
        <v>#N/A</v>
      </c>
      <c r="II30" s="169" t="e">
        <f t="shared" si="1016"/>
        <v>#N/A</v>
      </c>
      <c r="IJ30" s="169" t="e">
        <f t="shared" si="1017"/>
        <v>#N/A</v>
      </c>
      <c r="IK30" s="169" t="e">
        <f t="shared" si="1018"/>
        <v>#N/A</v>
      </c>
      <c r="IL30" s="169" t="e">
        <f t="shared" si="1019"/>
        <v>#N/A</v>
      </c>
      <c r="IM30" s="169" t="e">
        <f t="shared" si="1020"/>
        <v>#N/A</v>
      </c>
      <c r="IN30" s="169" t="e">
        <f t="shared" si="1021"/>
        <v>#N/A</v>
      </c>
      <c r="IO30" s="169" t="e">
        <f t="shared" si="1022"/>
        <v>#N/A</v>
      </c>
      <c r="IP30" s="169" t="e">
        <f t="shared" si="1023"/>
        <v>#N/A</v>
      </c>
      <c r="IQ30" s="169" t="e">
        <f t="shared" si="1024"/>
        <v>#N/A</v>
      </c>
      <c r="IR30" s="169" t="e">
        <f t="shared" si="1025"/>
        <v>#N/A</v>
      </c>
      <c r="IS30" s="169" t="e">
        <f t="shared" si="1026"/>
        <v>#N/A</v>
      </c>
      <c r="IT30" s="169" t="e">
        <f t="shared" si="1027"/>
        <v>#N/A</v>
      </c>
      <c r="IU30" s="169" t="e">
        <f t="shared" si="1028"/>
        <v>#N/A</v>
      </c>
      <c r="IV30" s="169" t="e">
        <f t="shared" si="1029"/>
        <v>#N/A</v>
      </c>
      <c r="IW30" s="169" t="e">
        <f t="shared" si="1030"/>
        <v>#N/A</v>
      </c>
      <c r="IX30" s="169" t="e">
        <f t="shared" si="1031"/>
        <v>#N/A</v>
      </c>
      <c r="IY30" s="169" t="e">
        <f t="shared" si="1032"/>
        <v>#N/A</v>
      </c>
      <c r="IZ30" s="169" t="e">
        <f t="shared" si="1033"/>
        <v>#N/A</v>
      </c>
      <c r="JA30" s="169" t="e">
        <f t="shared" si="1034"/>
        <v>#N/A</v>
      </c>
      <c r="JB30" s="169" t="e">
        <f t="shared" si="1035"/>
        <v>#N/A</v>
      </c>
      <c r="JC30" s="169" t="e">
        <f t="shared" si="1036"/>
        <v>#N/A</v>
      </c>
      <c r="JD30" s="169" t="e">
        <f t="shared" si="1037"/>
        <v>#N/A</v>
      </c>
      <c r="JE30" s="169" t="e">
        <f t="shared" si="1038"/>
        <v>#N/A</v>
      </c>
      <c r="JF30" s="169" t="e">
        <f t="shared" si="1039"/>
        <v>#N/A</v>
      </c>
      <c r="JG30" s="169" t="e">
        <f t="shared" si="1040"/>
        <v>#N/A</v>
      </c>
      <c r="JH30" s="169" t="e">
        <f t="shared" si="1041"/>
        <v>#N/A</v>
      </c>
      <c r="JI30" s="169" t="e">
        <f t="shared" si="1042"/>
        <v>#N/A</v>
      </c>
      <c r="JJ30" s="169" t="e">
        <f t="shared" si="1043"/>
        <v>#N/A</v>
      </c>
      <c r="JK30" s="169" t="e">
        <f t="shared" si="1044"/>
        <v>#N/A</v>
      </c>
      <c r="JL30" s="169" t="e">
        <f t="shared" si="1045"/>
        <v>#N/A</v>
      </c>
      <c r="JM30" s="169" t="e">
        <f t="shared" si="1046"/>
        <v>#N/A</v>
      </c>
      <c r="JN30" s="169" t="e">
        <f t="shared" si="1047"/>
        <v>#N/A</v>
      </c>
      <c r="JO30" s="169" t="e">
        <f t="shared" si="1048"/>
        <v>#N/A</v>
      </c>
      <c r="JP30" s="169" t="e">
        <f t="shared" si="1049"/>
        <v>#N/A</v>
      </c>
      <c r="JQ30" s="169" t="e">
        <f t="shared" si="1050"/>
        <v>#N/A</v>
      </c>
      <c r="JR30" s="169" t="e">
        <f t="shared" si="1051"/>
        <v>#N/A</v>
      </c>
      <c r="JS30" s="169" t="e">
        <f t="shared" si="1052"/>
        <v>#N/A</v>
      </c>
      <c r="JT30" s="169" t="e">
        <f t="shared" si="1053"/>
        <v>#N/A</v>
      </c>
      <c r="JU30" s="169" t="e">
        <f t="shared" si="1054"/>
        <v>#N/A</v>
      </c>
      <c r="JV30" s="169" t="e">
        <f t="shared" si="1055"/>
        <v>#N/A</v>
      </c>
      <c r="JW30" s="169" t="e">
        <f t="shared" si="1056"/>
        <v>#N/A</v>
      </c>
      <c r="JX30" s="169" t="e">
        <f t="shared" si="1057"/>
        <v>#N/A</v>
      </c>
      <c r="JY30" s="169" t="e">
        <f t="shared" si="1058"/>
        <v>#N/A</v>
      </c>
      <c r="JZ30" s="169" t="e">
        <f t="shared" si="1059"/>
        <v>#N/A</v>
      </c>
      <c r="KA30" s="169" t="e">
        <f t="shared" si="1060"/>
        <v>#N/A</v>
      </c>
      <c r="KB30" s="169" t="e">
        <f t="shared" si="1061"/>
        <v>#N/A</v>
      </c>
      <c r="KC30" s="169" t="e">
        <f t="shared" si="1062"/>
        <v>#N/A</v>
      </c>
      <c r="KD30" s="169" t="e">
        <f t="shared" si="1063"/>
        <v>#N/A</v>
      </c>
      <c r="KE30" s="169" t="e">
        <f t="shared" si="1064"/>
        <v>#N/A</v>
      </c>
      <c r="KF30" s="169" t="e">
        <f t="shared" si="1065"/>
        <v>#N/A</v>
      </c>
      <c r="KG30" s="169" t="e">
        <f t="shared" si="1066"/>
        <v>#N/A</v>
      </c>
      <c r="KH30" s="169" t="e">
        <f t="shared" si="1067"/>
        <v>#N/A</v>
      </c>
      <c r="KI30" s="169" t="e">
        <f t="shared" si="1068"/>
        <v>#N/A</v>
      </c>
      <c r="KJ30" s="169" t="e">
        <f t="shared" si="1069"/>
        <v>#N/A</v>
      </c>
      <c r="KK30" s="169" t="e">
        <f t="shared" si="1070"/>
        <v>#N/A</v>
      </c>
      <c r="KL30" s="169" t="e">
        <f t="shared" si="1071"/>
        <v>#N/A</v>
      </c>
      <c r="KM30" s="169" t="e">
        <f t="shared" si="1072"/>
        <v>#N/A</v>
      </c>
      <c r="KN30" s="169" t="e">
        <f t="shared" si="1073"/>
        <v>#N/A</v>
      </c>
    </row>
    <row r="31" spans="1:300" x14ac:dyDescent="0.3">
      <c r="A31" t="str">
        <f t="shared" si="840"/>
        <v>Spain</v>
      </c>
      <c r="G31" s="169">
        <f>AVERAGE(E20:G20)</f>
        <v>0.33032499713098584</v>
      </c>
      <c r="H31" s="169">
        <f>AVERAGE(F20:H20)</f>
        <v>0.32749524618931625</v>
      </c>
      <c r="I31" s="169">
        <f>AVERAGE(G20:I20)</f>
        <v>0.34179893396152156</v>
      </c>
      <c r="J31" s="169">
        <f>AVERAGE(H20:J20)</f>
        <v>0.38370469676634311</v>
      </c>
      <c r="K31" s="169">
        <f>AVERAGE(I20:K20)</f>
        <v>0.4141466565138136</v>
      </c>
      <c r="L31" s="169">
        <f>AVERAGE(J20:L20)</f>
        <v>0.43888912117704865</v>
      </c>
      <c r="M31" s="169">
        <f>AVERAGE(K20:M20)</f>
        <v>0.45589501577046732</v>
      </c>
      <c r="N31" s="169">
        <f>AVERAGE(L20:N20)</f>
        <v>0.46018909848127393</v>
      </c>
      <c r="O31" s="169">
        <f>AVERAGE(M20:O20)</f>
        <v>0.43096001032808701</v>
      </c>
      <c r="P31" s="169">
        <f>AVERAGE(N20:P20)</f>
        <v>0.37621783170056333</v>
      </c>
      <c r="Q31" s="169">
        <f>AVERAGE(O20:Q20)</f>
        <v>0.33375683229375336</v>
      </c>
      <c r="R31" s="169">
        <f>AVERAGE(P20:R20)</f>
        <v>0.28677310304866271</v>
      </c>
      <c r="S31" s="169">
        <f>AVERAGE(Q20:S20)</f>
        <v>0.24902688493651404</v>
      </c>
      <c r="T31" s="169">
        <f>AVERAGE(R20:T20)</f>
        <v>0.21926118039182665</v>
      </c>
      <c r="U31" s="169">
        <f>AVERAGE(S20:U20)</f>
        <v>0.21596250213164417</v>
      </c>
      <c r="V31" s="169">
        <f>AVERAGE(T20:V20)</f>
        <v>0.20481745740096335</v>
      </c>
      <c r="W31" s="169">
        <f>AVERAGE(U20:W20)</f>
        <v>0.20195559460562165</v>
      </c>
      <c r="X31" s="169">
        <f>AVERAGE(V20:X20)</f>
        <v>0.19091183875494622</v>
      </c>
      <c r="Y31" s="169">
        <f>AVERAGE(W20:Y20)</f>
        <v>0.19016852374964732</v>
      </c>
      <c r="Z31" s="169">
        <f>AVERAGE(X20:Z20)</f>
        <v>0.18194139166896531</v>
      </c>
      <c r="AA31" s="169">
        <f>AVERAGE(Y20:AA20)</f>
        <v>0.18417153363644698</v>
      </c>
      <c r="AB31" s="169">
        <f>AVERAGE(Z20:AB20)</f>
        <v>0.17227026805783022</v>
      </c>
      <c r="AC31" s="169">
        <f>AVERAGE(AA20:AC20)</f>
        <v>0.16252005888657842</v>
      </c>
      <c r="AD31" s="169">
        <f>AVERAGE(AB20:AD20)</f>
        <v>0.14322558371786087</v>
      </c>
      <c r="AE31" s="169">
        <f>AVERAGE(AC20:AE20)</f>
        <v>0.12604188534410588</v>
      </c>
      <c r="AF31" s="169">
        <f>AVERAGE(AD20:AF20)</f>
        <v>0.10828152506674009</v>
      </c>
      <c r="AG31" s="169">
        <f>AVERAGE(AE20:AG20)</f>
        <v>9.7291671770348476E-2</v>
      </c>
      <c r="AH31" s="169">
        <f>AVERAGE(AF20:AH20)</f>
        <v>8.9307580827521951E-2</v>
      </c>
      <c r="AI31" s="169" t="e">
        <f>AVERAGE(AG20:AI20)</f>
        <v>#N/A</v>
      </c>
      <c r="AJ31" s="169" t="e">
        <f>AVERAGE(AH20:AJ20)</f>
        <v>#N/A</v>
      </c>
      <c r="AK31" s="169" t="e">
        <f>AVERAGE(AI20:AK20)</f>
        <v>#N/A</v>
      </c>
      <c r="AL31" s="169" t="e">
        <f>AVERAGE(AJ20:AL20)</f>
        <v>#N/A</v>
      </c>
      <c r="AM31" s="169" t="e">
        <f>AVERAGE(AK20:AM20)</f>
        <v>#N/A</v>
      </c>
      <c r="AN31" s="169" t="e">
        <f>AVERAGE(AL20:AN20)</f>
        <v>#N/A</v>
      </c>
      <c r="AO31" s="169" t="e">
        <f>AVERAGE(AM20:AO20)</f>
        <v>#N/A</v>
      </c>
      <c r="AP31" s="169" t="e">
        <f>AVERAGE(AN20:AP20)</f>
        <v>#N/A</v>
      </c>
      <c r="AQ31" s="169" t="e">
        <f>AVERAGE(AO20:AQ20)</f>
        <v>#N/A</v>
      </c>
      <c r="AR31" s="169" t="e">
        <f>AVERAGE(AP20:AR20)</f>
        <v>#N/A</v>
      </c>
      <c r="AS31" s="169" t="e">
        <f>AVERAGE(AQ20:AS20)</f>
        <v>#N/A</v>
      </c>
      <c r="AT31" s="169" t="e">
        <f>AVERAGE(AR20:AT20)</f>
        <v>#N/A</v>
      </c>
      <c r="AU31" s="169" t="e">
        <f>AVERAGE(AS20:AU20)</f>
        <v>#N/A</v>
      </c>
      <c r="AV31" s="169" t="e">
        <f>AVERAGE(AT20:AV20)</f>
        <v>#N/A</v>
      </c>
      <c r="AW31" s="169" t="e">
        <f>AVERAGE(AU20:AW20)</f>
        <v>#N/A</v>
      </c>
      <c r="AX31" s="169" t="e">
        <f>AVERAGE(AV20:AX20)</f>
        <v>#N/A</v>
      </c>
      <c r="AY31" s="169" t="e">
        <f>AVERAGE(AW20:AY20)</f>
        <v>#N/A</v>
      </c>
      <c r="AZ31" s="169" t="e">
        <f>AVERAGE(AX20:AZ20)</f>
        <v>#N/A</v>
      </c>
      <c r="BA31" s="169" t="e">
        <f>AVERAGE(AY20:BA20)</f>
        <v>#N/A</v>
      </c>
      <c r="BB31" s="169" t="e">
        <f>AVERAGE(AZ20:BB20)</f>
        <v>#N/A</v>
      </c>
      <c r="BC31" s="169" t="e">
        <f>AVERAGE(BA20:BC20)</f>
        <v>#N/A</v>
      </c>
      <c r="BD31" s="169" t="e">
        <f>AVERAGE(BB20:BD20)</f>
        <v>#N/A</v>
      </c>
      <c r="BE31" s="169" t="e">
        <f>AVERAGE(BC20:BE20)</f>
        <v>#N/A</v>
      </c>
      <c r="BF31" s="169" t="e">
        <f>AVERAGE(BD20:BF20)</f>
        <v>#N/A</v>
      </c>
      <c r="BG31" s="169" t="e">
        <f>AVERAGE(BE20:BG20)</f>
        <v>#N/A</v>
      </c>
      <c r="BH31" s="169" t="e">
        <f>AVERAGE(BF20:BH20)</f>
        <v>#N/A</v>
      </c>
      <c r="BI31" s="169" t="e">
        <f>AVERAGE(BG20:BI20)</f>
        <v>#N/A</v>
      </c>
      <c r="BJ31" s="169" t="e">
        <f>AVERAGE(BH20:BJ20)</f>
        <v>#N/A</v>
      </c>
      <c r="BK31" s="169" t="e">
        <f>AVERAGE(BI20:BK20)</f>
        <v>#N/A</v>
      </c>
      <c r="BL31" s="169" t="e">
        <f>AVERAGE(BJ20:BL20)</f>
        <v>#N/A</v>
      </c>
      <c r="BM31" s="169" t="e">
        <f>AVERAGE(BK20:BM20)</f>
        <v>#N/A</v>
      </c>
      <c r="BN31" s="169" t="e">
        <f>AVERAGE(BL20:BN20)</f>
        <v>#N/A</v>
      </c>
      <c r="BO31" s="169" t="e">
        <f>AVERAGE(BM20:BO20)</f>
        <v>#N/A</v>
      </c>
      <c r="BP31" s="169" t="e">
        <f t="shared" si="841"/>
        <v>#N/A</v>
      </c>
      <c r="BQ31" s="169" t="e">
        <f t="shared" si="842"/>
        <v>#N/A</v>
      </c>
      <c r="BR31" s="169" t="e">
        <f t="shared" si="843"/>
        <v>#N/A</v>
      </c>
      <c r="BS31" s="169" t="e">
        <f t="shared" si="844"/>
        <v>#N/A</v>
      </c>
      <c r="BT31" s="169" t="e">
        <f t="shared" si="845"/>
        <v>#N/A</v>
      </c>
      <c r="BU31" s="169" t="e">
        <f t="shared" si="846"/>
        <v>#N/A</v>
      </c>
      <c r="BV31" s="169" t="e">
        <f t="shared" si="847"/>
        <v>#N/A</v>
      </c>
      <c r="BW31" s="169" t="e">
        <f t="shared" si="848"/>
        <v>#N/A</v>
      </c>
      <c r="BX31" s="169" t="e">
        <f t="shared" si="849"/>
        <v>#N/A</v>
      </c>
      <c r="BY31" s="169" t="e">
        <f t="shared" si="850"/>
        <v>#N/A</v>
      </c>
      <c r="BZ31" s="169" t="e">
        <f t="shared" si="851"/>
        <v>#N/A</v>
      </c>
      <c r="CA31" s="169" t="e">
        <f t="shared" si="852"/>
        <v>#N/A</v>
      </c>
      <c r="CB31" s="169" t="e">
        <f t="shared" si="853"/>
        <v>#N/A</v>
      </c>
      <c r="CC31" s="169" t="e">
        <f t="shared" si="854"/>
        <v>#N/A</v>
      </c>
      <c r="CD31" s="169" t="e">
        <f t="shared" si="855"/>
        <v>#N/A</v>
      </c>
      <c r="CE31" s="169" t="e">
        <f t="shared" si="856"/>
        <v>#N/A</v>
      </c>
      <c r="CF31" s="169" t="e">
        <f t="shared" si="857"/>
        <v>#N/A</v>
      </c>
      <c r="CG31" s="169" t="e">
        <f t="shared" si="858"/>
        <v>#N/A</v>
      </c>
      <c r="CH31" s="169" t="e">
        <f t="shared" si="859"/>
        <v>#N/A</v>
      </c>
      <c r="CI31" s="169" t="e">
        <f t="shared" si="860"/>
        <v>#N/A</v>
      </c>
      <c r="CJ31" s="169" t="e">
        <f t="shared" si="861"/>
        <v>#N/A</v>
      </c>
      <c r="CK31" s="169" t="e">
        <f t="shared" si="862"/>
        <v>#N/A</v>
      </c>
      <c r="CL31" s="169" t="e">
        <f t="shared" si="863"/>
        <v>#N/A</v>
      </c>
      <c r="CM31" s="169" t="e">
        <f t="shared" si="864"/>
        <v>#N/A</v>
      </c>
      <c r="CN31" s="169" t="e">
        <f t="shared" si="865"/>
        <v>#N/A</v>
      </c>
      <c r="CO31" s="169" t="e">
        <f t="shared" si="866"/>
        <v>#N/A</v>
      </c>
      <c r="CP31" s="169" t="e">
        <f t="shared" si="867"/>
        <v>#N/A</v>
      </c>
      <c r="CQ31" s="169" t="e">
        <f t="shared" si="868"/>
        <v>#N/A</v>
      </c>
      <c r="CR31" s="169" t="e">
        <f t="shared" si="869"/>
        <v>#N/A</v>
      </c>
      <c r="CS31" s="169" t="e">
        <f t="shared" si="870"/>
        <v>#N/A</v>
      </c>
      <c r="CT31" s="169" t="e">
        <f t="shared" si="871"/>
        <v>#N/A</v>
      </c>
      <c r="CU31" s="169" t="e">
        <f t="shared" si="872"/>
        <v>#N/A</v>
      </c>
      <c r="CV31" s="169" t="e">
        <f t="shared" si="873"/>
        <v>#N/A</v>
      </c>
      <c r="CW31" s="169" t="e">
        <f t="shared" si="874"/>
        <v>#N/A</v>
      </c>
      <c r="CX31" s="169" t="e">
        <f t="shared" si="875"/>
        <v>#N/A</v>
      </c>
      <c r="CY31" s="169" t="e">
        <f t="shared" si="876"/>
        <v>#N/A</v>
      </c>
      <c r="CZ31" s="169" t="e">
        <f t="shared" si="877"/>
        <v>#N/A</v>
      </c>
      <c r="DA31" s="169" t="e">
        <f t="shared" si="878"/>
        <v>#N/A</v>
      </c>
      <c r="DB31" s="169" t="e">
        <f t="shared" si="879"/>
        <v>#N/A</v>
      </c>
      <c r="DC31" s="169" t="e">
        <f t="shared" si="880"/>
        <v>#N/A</v>
      </c>
      <c r="DD31" s="169" t="e">
        <f t="shared" si="881"/>
        <v>#N/A</v>
      </c>
      <c r="DE31" s="169" t="e">
        <f t="shared" si="882"/>
        <v>#N/A</v>
      </c>
      <c r="DF31" s="169" t="e">
        <f t="shared" si="883"/>
        <v>#N/A</v>
      </c>
      <c r="DG31" s="169" t="e">
        <f t="shared" si="884"/>
        <v>#N/A</v>
      </c>
      <c r="DH31" s="169" t="e">
        <f t="shared" si="885"/>
        <v>#N/A</v>
      </c>
      <c r="DI31" s="169" t="e">
        <f t="shared" si="886"/>
        <v>#N/A</v>
      </c>
      <c r="DJ31" s="169" t="e">
        <f t="shared" si="887"/>
        <v>#N/A</v>
      </c>
      <c r="DK31" s="169" t="e">
        <f t="shared" si="888"/>
        <v>#N/A</v>
      </c>
      <c r="DL31" s="169" t="e">
        <f t="shared" si="889"/>
        <v>#N/A</v>
      </c>
      <c r="DM31" s="169" t="e">
        <f t="shared" si="890"/>
        <v>#N/A</v>
      </c>
      <c r="DN31" s="169" t="e">
        <f t="shared" si="891"/>
        <v>#N/A</v>
      </c>
      <c r="DO31" s="169" t="e">
        <f t="shared" si="892"/>
        <v>#N/A</v>
      </c>
      <c r="DP31" s="169" t="e">
        <f t="shared" si="893"/>
        <v>#N/A</v>
      </c>
      <c r="DQ31" s="169" t="e">
        <f t="shared" si="894"/>
        <v>#N/A</v>
      </c>
      <c r="DR31" s="169" t="e">
        <f t="shared" si="895"/>
        <v>#N/A</v>
      </c>
      <c r="DS31" s="169" t="e">
        <f t="shared" si="896"/>
        <v>#N/A</v>
      </c>
      <c r="DT31" s="169" t="e">
        <f t="shared" si="897"/>
        <v>#N/A</v>
      </c>
      <c r="DU31" s="169" t="e">
        <f t="shared" si="898"/>
        <v>#N/A</v>
      </c>
      <c r="DV31" s="169" t="e">
        <f t="shared" si="899"/>
        <v>#N/A</v>
      </c>
      <c r="DW31" s="169" t="e">
        <f t="shared" si="900"/>
        <v>#N/A</v>
      </c>
      <c r="DX31" s="169" t="e">
        <f t="shared" si="901"/>
        <v>#N/A</v>
      </c>
      <c r="DY31" s="169" t="e">
        <f t="shared" si="902"/>
        <v>#N/A</v>
      </c>
      <c r="DZ31" s="169" t="e">
        <f t="shared" si="903"/>
        <v>#N/A</v>
      </c>
      <c r="EA31" s="169" t="e">
        <f t="shared" si="904"/>
        <v>#N/A</v>
      </c>
      <c r="EB31" s="169" t="e">
        <f t="shared" si="905"/>
        <v>#N/A</v>
      </c>
      <c r="EC31" s="169" t="e">
        <f t="shared" si="906"/>
        <v>#N/A</v>
      </c>
      <c r="ED31" s="169" t="e">
        <f t="shared" si="907"/>
        <v>#N/A</v>
      </c>
      <c r="EE31" s="169" t="e">
        <f t="shared" si="908"/>
        <v>#N/A</v>
      </c>
      <c r="EF31" s="169" t="e">
        <f t="shared" si="909"/>
        <v>#N/A</v>
      </c>
      <c r="EG31" s="169" t="e">
        <f t="shared" si="910"/>
        <v>#N/A</v>
      </c>
      <c r="EH31" s="169" t="e">
        <f t="shared" si="911"/>
        <v>#N/A</v>
      </c>
      <c r="EI31" s="169" t="e">
        <f t="shared" si="912"/>
        <v>#N/A</v>
      </c>
      <c r="EJ31" s="169" t="e">
        <f t="shared" si="913"/>
        <v>#N/A</v>
      </c>
      <c r="EK31" s="169" t="e">
        <f t="shared" si="914"/>
        <v>#N/A</v>
      </c>
      <c r="EL31" s="169" t="e">
        <f t="shared" si="915"/>
        <v>#N/A</v>
      </c>
      <c r="EM31" s="169" t="e">
        <f t="shared" si="916"/>
        <v>#N/A</v>
      </c>
      <c r="EN31" s="169" t="e">
        <f t="shared" si="917"/>
        <v>#N/A</v>
      </c>
      <c r="EO31" s="169" t="e">
        <f t="shared" si="918"/>
        <v>#N/A</v>
      </c>
      <c r="EP31" s="169" t="e">
        <f t="shared" si="919"/>
        <v>#N/A</v>
      </c>
      <c r="EQ31" s="169" t="e">
        <f t="shared" si="920"/>
        <v>#N/A</v>
      </c>
      <c r="ER31" s="169" t="e">
        <f t="shared" si="921"/>
        <v>#N/A</v>
      </c>
      <c r="ES31" s="169" t="e">
        <f t="shared" si="922"/>
        <v>#N/A</v>
      </c>
      <c r="ET31" s="169" t="e">
        <f t="shared" si="923"/>
        <v>#N/A</v>
      </c>
      <c r="EU31" s="169" t="e">
        <f t="shared" si="924"/>
        <v>#N/A</v>
      </c>
      <c r="EV31" s="169" t="e">
        <f t="shared" si="925"/>
        <v>#N/A</v>
      </c>
      <c r="EW31" s="169" t="e">
        <f t="shared" si="926"/>
        <v>#N/A</v>
      </c>
      <c r="EX31" s="169" t="e">
        <f t="shared" si="927"/>
        <v>#N/A</v>
      </c>
      <c r="EY31" s="169" t="e">
        <f t="shared" si="928"/>
        <v>#N/A</v>
      </c>
      <c r="EZ31" s="169" t="e">
        <f t="shared" si="929"/>
        <v>#N/A</v>
      </c>
      <c r="FA31" s="169" t="e">
        <f t="shared" si="930"/>
        <v>#N/A</v>
      </c>
      <c r="FB31" s="169" t="e">
        <f t="shared" si="931"/>
        <v>#N/A</v>
      </c>
      <c r="FC31" s="169" t="e">
        <f t="shared" si="932"/>
        <v>#N/A</v>
      </c>
      <c r="FD31" s="169" t="e">
        <f t="shared" si="933"/>
        <v>#N/A</v>
      </c>
      <c r="FE31" s="169" t="e">
        <f t="shared" si="934"/>
        <v>#N/A</v>
      </c>
      <c r="FF31" s="169" t="e">
        <f t="shared" si="935"/>
        <v>#N/A</v>
      </c>
      <c r="FG31" s="169" t="e">
        <f t="shared" si="936"/>
        <v>#N/A</v>
      </c>
      <c r="FH31" s="169" t="e">
        <f t="shared" si="937"/>
        <v>#N/A</v>
      </c>
      <c r="FI31" s="169" t="e">
        <f t="shared" si="938"/>
        <v>#N/A</v>
      </c>
      <c r="FJ31" s="169" t="e">
        <f t="shared" si="939"/>
        <v>#N/A</v>
      </c>
      <c r="FK31" s="169" t="e">
        <f t="shared" si="940"/>
        <v>#N/A</v>
      </c>
      <c r="FL31" s="169" t="e">
        <f t="shared" si="941"/>
        <v>#N/A</v>
      </c>
      <c r="FM31" s="169" t="e">
        <f t="shared" si="942"/>
        <v>#N/A</v>
      </c>
      <c r="FN31" s="169" t="e">
        <f t="shared" si="943"/>
        <v>#N/A</v>
      </c>
      <c r="FO31" s="169" t="e">
        <f t="shared" si="944"/>
        <v>#N/A</v>
      </c>
      <c r="FP31" s="169" t="e">
        <f t="shared" si="945"/>
        <v>#N/A</v>
      </c>
      <c r="FQ31" s="169" t="e">
        <f t="shared" si="946"/>
        <v>#N/A</v>
      </c>
      <c r="FR31" s="169" t="e">
        <f t="shared" si="947"/>
        <v>#N/A</v>
      </c>
      <c r="FS31" s="169" t="e">
        <f t="shared" si="948"/>
        <v>#N/A</v>
      </c>
      <c r="FT31" s="169" t="e">
        <f t="shared" si="949"/>
        <v>#N/A</v>
      </c>
      <c r="FU31" s="169" t="e">
        <f t="shared" si="950"/>
        <v>#N/A</v>
      </c>
      <c r="FV31" s="169" t="e">
        <f t="shared" si="951"/>
        <v>#N/A</v>
      </c>
      <c r="FW31" s="169" t="e">
        <f t="shared" si="952"/>
        <v>#N/A</v>
      </c>
      <c r="FX31" s="169" t="e">
        <f t="shared" si="953"/>
        <v>#N/A</v>
      </c>
      <c r="FY31" s="169" t="e">
        <f t="shared" si="954"/>
        <v>#N/A</v>
      </c>
      <c r="FZ31" s="169" t="e">
        <f t="shared" si="955"/>
        <v>#N/A</v>
      </c>
      <c r="GA31" s="169" t="e">
        <f t="shared" si="956"/>
        <v>#N/A</v>
      </c>
      <c r="GB31" s="169" t="e">
        <f t="shared" si="957"/>
        <v>#N/A</v>
      </c>
      <c r="GC31" s="169" t="e">
        <f t="shared" si="958"/>
        <v>#N/A</v>
      </c>
      <c r="GD31" s="169" t="e">
        <f t="shared" si="959"/>
        <v>#N/A</v>
      </c>
      <c r="GE31" s="169" t="e">
        <f t="shared" si="960"/>
        <v>#N/A</v>
      </c>
      <c r="GF31" s="169" t="e">
        <f t="shared" si="961"/>
        <v>#N/A</v>
      </c>
      <c r="GG31" s="169" t="e">
        <f t="shared" si="962"/>
        <v>#N/A</v>
      </c>
      <c r="GH31" s="169" t="e">
        <f t="shared" si="963"/>
        <v>#N/A</v>
      </c>
      <c r="GI31" s="169" t="e">
        <f t="shared" si="964"/>
        <v>#N/A</v>
      </c>
      <c r="GJ31" s="169" t="e">
        <f t="shared" si="965"/>
        <v>#N/A</v>
      </c>
      <c r="GK31" s="169" t="e">
        <f t="shared" si="966"/>
        <v>#N/A</v>
      </c>
      <c r="GL31" s="169" t="e">
        <f t="shared" si="967"/>
        <v>#N/A</v>
      </c>
      <c r="GM31" s="169" t="e">
        <f t="shared" si="968"/>
        <v>#N/A</v>
      </c>
      <c r="GN31" s="169" t="e">
        <f t="shared" si="969"/>
        <v>#N/A</v>
      </c>
      <c r="GO31" s="169" t="e">
        <f t="shared" si="970"/>
        <v>#N/A</v>
      </c>
      <c r="GP31" s="169" t="e">
        <f t="shared" si="971"/>
        <v>#N/A</v>
      </c>
      <c r="GQ31" s="169" t="e">
        <f t="shared" si="972"/>
        <v>#N/A</v>
      </c>
      <c r="GR31" s="169" t="e">
        <f t="shared" si="973"/>
        <v>#N/A</v>
      </c>
      <c r="GS31" s="169" t="e">
        <f t="shared" si="974"/>
        <v>#N/A</v>
      </c>
      <c r="GT31" s="169" t="e">
        <f t="shared" si="975"/>
        <v>#N/A</v>
      </c>
      <c r="GU31" s="169" t="e">
        <f t="shared" si="976"/>
        <v>#N/A</v>
      </c>
      <c r="GV31" s="169" t="e">
        <f t="shared" si="977"/>
        <v>#N/A</v>
      </c>
      <c r="GW31" s="169" t="e">
        <f t="shared" si="978"/>
        <v>#N/A</v>
      </c>
      <c r="GX31" s="169" t="e">
        <f t="shared" si="979"/>
        <v>#N/A</v>
      </c>
      <c r="GY31" s="169" t="e">
        <f t="shared" si="980"/>
        <v>#N/A</v>
      </c>
      <c r="GZ31" s="169" t="e">
        <f t="shared" si="981"/>
        <v>#N/A</v>
      </c>
      <c r="HA31" s="169" t="e">
        <f t="shared" si="982"/>
        <v>#N/A</v>
      </c>
      <c r="HB31" s="169" t="e">
        <f t="shared" si="983"/>
        <v>#N/A</v>
      </c>
      <c r="HC31" s="169" t="e">
        <f t="shared" si="984"/>
        <v>#N/A</v>
      </c>
      <c r="HD31" s="169" t="e">
        <f t="shared" si="985"/>
        <v>#N/A</v>
      </c>
      <c r="HE31" s="169" t="e">
        <f t="shared" si="986"/>
        <v>#N/A</v>
      </c>
      <c r="HF31" s="169" t="e">
        <f t="shared" si="987"/>
        <v>#N/A</v>
      </c>
      <c r="HG31" s="169" t="e">
        <f t="shared" si="988"/>
        <v>#N/A</v>
      </c>
      <c r="HH31" s="169" t="e">
        <f t="shared" si="989"/>
        <v>#N/A</v>
      </c>
      <c r="HI31" s="169" t="e">
        <f t="shared" si="990"/>
        <v>#N/A</v>
      </c>
      <c r="HJ31" s="169" t="e">
        <f t="shared" si="991"/>
        <v>#N/A</v>
      </c>
      <c r="HK31" s="169" t="e">
        <f t="shared" si="992"/>
        <v>#N/A</v>
      </c>
      <c r="HL31" s="169" t="e">
        <f t="shared" si="993"/>
        <v>#N/A</v>
      </c>
      <c r="HM31" s="169" t="e">
        <f t="shared" si="994"/>
        <v>#N/A</v>
      </c>
      <c r="HN31" s="169" t="e">
        <f t="shared" si="995"/>
        <v>#N/A</v>
      </c>
      <c r="HO31" s="169" t="e">
        <f t="shared" si="996"/>
        <v>#N/A</v>
      </c>
      <c r="HP31" s="169" t="e">
        <f t="shared" si="997"/>
        <v>#N/A</v>
      </c>
      <c r="HQ31" s="169" t="e">
        <f t="shared" si="998"/>
        <v>#N/A</v>
      </c>
      <c r="HR31" s="169" t="e">
        <f t="shared" si="999"/>
        <v>#N/A</v>
      </c>
      <c r="HS31" s="169" t="e">
        <f t="shared" si="1000"/>
        <v>#N/A</v>
      </c>
      <c r="HT31" s="169" t="e">
        <f t="shared" si="1001"/>
        <v>#N/A</v>
      </c>
      <c r="HU31" s="169" t="e">
        <f t="shared" si="1002"/>
        <v>#N/A</v>
      </c>
      <c r="HV31" s="169" t="e">
        <f t="shared" si="1003"/>
        <v>#N/A</v>
      </c>
      <c r="HW31" s="169" t="e">
        <f t="shared" si="1004"/>
        <v>#N/A</v>
      </c>
      <c r="HX31" s="169" t="e">
        <f t="shared" si="1005"/>
        <v>#N/A</v>
      </c>
      <c r="HY31" s="169" t="e">
        <f t="shared" si="1006"/>
        <v>#N/A</v>
      </c>
      <c r="HZ31" s="169" t="e">
        <f t="shared" si="1007"/>
        <v>#N/A</v>
      </c>
      <c r="IA31" s="169" t="e">
        <f t="shared" si="1008"/>
        <v>#N/A</v>
      </c>
      <c r="IB31" s="169" t="e">
        <f t="shared" si="1009"/>
        <v>#N/A</v>
      </c>
      <c r="IC31" s="169" t="e">
        <f t="shared" si="1010"/>
        <v>#N/A</v>
      </c>
      <c r="ID31" s="169" t="e">
        <f t="shared" si="1011"/>
        <v>#N/A</v>
      </c>
      <c r="IE31" s="169" t="e">
        <f t="shared" si="1012"/>
        <v>#N/A</v>
      </c>
      <c r="IF31" s="169" t="e">
        <f t="shared" si="1013"/>
        <v>#N/A</v>
      </c>
      <c r="IG31" s="169" t="e">
        <f t="shared" si="1014"/>
        <v>#N/A</v>
      </c>
      <c r="IH31" s="169" t="e">
        <f t="shared" si="1015"/>
        <v>#N/A</v>
      </c>
      <c r="II31" s="169" t="e">
        <f t="shared" si="1016"/>
        <v>#N/A</v>
      </c>
      <c r="IJ31" s="169" t="e">
        <f t="shared" si="1017"/>
        <v>#N/A</v>
      </c>
      <c r="IK31" s="169" t="e">
        <f t="shared" si="1018"/>
        <v>#N/A</v>
      </c>
      <c r="IL31" s="169" t="e">
        <f t="shared" si="1019"/>
        <v>#N/A</v>
      </c>
      <c r="IM31" s="169" t="e">
        <f t="shared" si="1020"/>
        <v>#N/A</v>
      </c>
      <c r="IN31" s="169" t="e">
        <f t="shared" si="1021"/>
        <v>#N/A</v>
      </c>
      <c r="IO31" s="169" t="e">
        <f t="shared" si="1022"/>
        <v>#N/A</v>
      </c>
      <c r="IP31" s="169" t="e">
        <f t="shared" si="1023"/>
        <v>#N/A</v>
      </c>
      <c r="IQ31" s="169" t="e">
        <f t="shared" si="1024"/>
        <v>#N/A</v>
      </c>
      <c r="IR31" s="169" t="e">
        <f t="shared" si="1025"/>
        <v>#N/A</v>
      </c>
      <c r="IS31" s="169" t="e">
        <f t="shared" si="1026"/>
        <v>#N/A</v>
      </c>
      <c r="IT31" s="169" t="e">
        <f t="shared" si="1027"/>
        <v>#N/A</v>
      </c>
      <c r="IU31" s="169" t="e">
        <f t="shared" si="1028"/>
        <v>#N/A</v>
      </c>
      <c r="IV31" s="169" t="e">
        <f t="shared" si="1029"/>
        <v>#N/A</v>
      </c>
      <c r="IW31" s="169" t="e">
        <f t="shared" si="1030"/>
        <v>#N/A</v>
      </c>
      <c r="IX31" s="169" t="e">
        <f t="shared" si="1031"/>
        <v>#N/A</v>
      </c>
      <c r="IY31" s="169" t="e">
        <f t="shared" si="1032"/>
        <v>#N/A</v>
      </c>
      <c r="IZ31" s="169" t="e">
        <f t="shared" si="1033"/>
        <v>#N/A</v>
      </c>
      <c r="JA31" s="169" t="e">
        <f t="shared" si="1034"/>
        <v>#N/A</v>
      </c>
      <c r="JB31" s="169" t="e">
        <f t="shared" si="1035"/>
        <v>#N/A</v>
      </c>
      <c r="JC31" s="169" t="e">
        <f t="shared" si="1036"/>
        <v>#N/A</v>
      </c>
      <c r="JD31" s="169" t="e">
        <f t="shared" si="1037"/>
        <v>#N/A</v>
      </c>
      <c r="JE31" s="169" t="e">
        <f t="shared" si="1038"/>
        <v>#N/A</v>
      </c>
      <c r="JF31" s="169" t="e">
        <f t="shared" si="1039"/>
        <v>#N/A</v>
      </c>
      <c r="JG31" s="169" t="e">
        <f t="shared" si="1040"/>
        <v>#N/A</v>
      </c>
      <c r="JH31" s="169" t="e">
        <f t="shared" si="1041"/>
        <v>#N/A</v>
      </c>
      <c r="JI31" s="169" t="e">
        <f t="shared" si="1042"/>
        <v>#N/A</v>
      </c>
      <c r="JJ31" s="169" t="e">
        <f t="shared" si="1043"/>
        <v>#N/A</v>
      </c>
      <c r="JK31" s="169" t="e">
        <f t="shared" si="1044"/>
        <v>#N/A</v>
      </c>
      <c r="JL31" s="169" t="e">
        <f t="shared" si="1045"/>
        <v>#N/A</v>
      </c>
      <c r="JM31" s="169" t="e">
        <f t="shared" si="1046"/>
        <v>#N/A</v>
      </c>
      <c r="JN31" s="169" t="e">
        <f t="shared" si="1047"/>
        <v>#N/A</v>
      </c>
      <c r="JO31" s="169" t="e">
        <f t="shared" si="1048"/>
        <v>#N/A</v>
      </c>
      <c r="JP31" s="169" t="e">
        <f t="shared" si="1049"/>
        <v>#N/A</v>
      </c>
      <c r="JQ31" s="169" t="e">
        <f t="shared" si="1050"/>
        <v>#N/A</v>
      </c>
      <c r="JR31" s="169" t="e">
        <f t="shared" si="1051"/>
        <v>#N/A</v>
      </c>
      <c r="JS31" s="169" t="e">
        <f t="shared" si="1052"/>
        <v>#N/A</v>
      </c>
      <c r="JT31" s="169" t="e">
        <f t="shared" si="1053"/>
        <v>#N/A</v>
      </c>
      <c r="JU31" s="169" t="e">
        <f t="shared" si="1054"/>
        <v>#N/A</v>
      </c>
      <c r="JV31" s="169" t="e">
        <f t="shared" si="1055"/>
        <v>#N/A</v>
      </c>
      <c r="JW31" s="169" t="e">
        <f t="shared" si="1056"/>
        <v>#N/A</v>
      </c>
      <c r="JX31" s="169" t="e">
        <f t="shared" si="1057"/>
        <v>#N/A</v>
      </c>
      <c r="JY31" s="169" t="e">
        <f t="shared" si="1058"/>
        <v>#N/A</v>
      </c>
      <c r="JZ31" s="169" t="e">
        <f t="shared" si="1059"/>
        <v>#N/A</v>
      </c>
      <c r="KA31" s="169" t="e">
        <f t="shared" si="1060"/>
        <v>#N/A</v>
      </c>
      <c r="KB31" s="169" t="e">
        <f t="shared" si="1061"/>
        <v>#N/A</v>
      </c>
      <c r="KC31" s="169" t="e">
        <f t="shared" si="1062"/>
        <v>#N/A</v>
      </c>
      <c r="KD31" s="169" t="e">
        <f t="shared" si="1063"/>
        <v>#N/A</v>
      </c>
      <c r="KE31" s="169" t="e">
        <f t="shared" si="1064"/>
        <v>#N/A</v>
      </c>
      <c r="KF31" s="169" t="e">
        <f t="shared" si="1065"/>
        <v>#N/A</v>
      </c>
      <c r="KG31" s="169" t="e">
        <f t="shared" si="1066"/>
        <v>#N/A</v>
      </c>
      <c r="KH31" s="169" t="e">
        <f t="shared" si="1067"/>
        <v>#N/A</v>
      </c>
      <c r="KI31" s="169" t="e">
        <f t="shared" si="1068"/>
        <v>#N/A</v>
      </c>
      <c r="KJ31" s="169" t="e">
        <f t="shared" si="1069"/>
        <v>#N/A</v>
      </c>
      <c r="KK31" s="169" t="e">
        <f t="shared" si="1070"/>
        <v>#N/A</v>
      </c>
      <c r="KL31" s="169" t="e">
        <f t="shared" si="1071"/>
        <v>#N/A</v>
      </c>
      <c r="KM31" s="169" t="e">
        <f t="shared" si="1072"/>
        <v>#N/A</v>
      </c>
      <c r="KN31" s="169" t="e">
        <f t="shared" si="1073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>
    <tabColor rgb="FFFFC000"/>
  </sheetPr>
  <dimension ref="A1:KN31"/>
  <sheetViews>
    <sheetView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626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 t="e">
        <f>IF(VLOOKUP($A2,Deaths_since_10!$H:$KU,Z$1+2,FALSE)=0,NA(),VLOOKUP($A2,Deaths_since_10!$H:$KU,Z$1+2,FALSE))</f>
        <v>#N/A</v>
      </c>
      <c r="AA2" t="e">
        <f>IF(VLOOKUP($A2,Deaths_since_10!$H:$KU,AA$1+2,FALSE)=0,NA(),VLOOKUP($A2,Deaths_since_10!$H:$KU,AA$1+2,FALSE))</f>
        <v>#N/A</v>
      </c>
      <c r="AB2" t="e">
        <f>IF(VLOOKUP($A2,Deaths_since_10!$H:$KU,AB$1+2,FALSE)=0,NA(),VLOOKUP($A2,Deaths_since_10!$H:$KU,AB$1+2,FALSE))</f>
        <v>#N/A</v>
      </c>
      <c r="AC2" t="e">
        <f>IF(VLOOKUP($A2,Deaths_since_10!$H:$KU,AC$1+2,FALSE)=0,NA(),VLOOKUP($A2,Deaths_since_10!$H:$KU,AC$1+2,FALSE))</f>
        <v>#N/A</v>
      </c>
      <c r="AD2" t="e">
        <f>IF(VLOOKUP($A2,Deaths_since_10!$H:$KU,AD$1+2,FALSE)=0,NA(),VLOOKUP($A2,Deaths_since_10!$H:$KU,AD$1+2,FALSE))</f>
        <v>#N/A</v>
      </c>
      <c r="AE2" t="e">
        <f>IF(VLOOKUP($A2,Deaths_since_10!$H:$KU,AE$1+2,FALSE)=0,NA(),VLOOKUP($A2,Deaths_since_10!$H:$KU,AE$1+2,FALSE))</f>
        <v>#N/A</v>
      </c>
      <c r="AF2" t="e">
        <f>IF(VLOOKUP($A2,Deaths_since_10!$H:$KU,AF$1+2,FALSE)=0,NA(),VLOOKUP($A2,Deaths_since_10!$H:$KU,AF$1+2,FALSE))</f>
        <v>#N/A</v>
      </c>
      <c r="AG2" t="e">
        <f>IF(VLOOKUP($A2,Deaths_since_10!$H:$KU,AG$1+2,FALSE)=0,NA(),VLOOKUP($A2,Deaths_since_10!$H:$KU,AG$1+2,FALSE))</f>
        <v>#N/A</v>
      </c>
      <c r="AH2" t="e">
        <f>IF(VLOOKUP($A2,Deaths_since_10!$H:$KU,AH$1+2,FALSE)=0,NA(),VLOOKUP($A2,Deaths_since_10!$H:$KU,AH$1+2,FALSE))</f>
        <v>#N/A</v>
      </c>
      <c r="AI2" t="e">
        <f>IF(VLOOKUP($A2,Deaths_since_10!$H:$KU,AI$1+2,FALSE)=0,NA(),VLOOKUP($A2,Deaths_since_10!$H:$KU,AI$1+2,FALSE))</f>
        <v>#N/A</v>
      </c>
      <c r="AJ2" t="e">
        <f>IF(VLOOKUP($A2,Deaths_since_10!$H:$KU,AJ$1+2,FALSE)=0,NA(),VLOOKUP($A2,Deaths_since_10!$H:$KU,AJ$1+2,FALSE))</f>
        <v>#N/A</v>
      </c>
      <c r="AK2" t="e">
        <f>IF(VLOOKUP($A2,Deaths_since_10!$H:$KU,AK$1+2,FALSE)=0,NA(),VLOOKUP($A2,Deaths_since_10!$H:$KU,AK$1+2,FALSE))</f>
        <v>#N/A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 t="e">
        <f>IF(VLOOKUP($A3,Deaths_since_10!$H:$KU,AG$1+2,FALSE)=0,NA(),VLOOKUP($A3,Deaths_since_10!$H:$KU,AG$1+2,FALSE))</f>
        <v>#N/A</v>
      </c>
      <c r="AH3" t="e">
        <f>IF(VLOOKUP($A3,Deaths_since_10!$H:$KU,AH$1+2,FALSE)=0,NA(),VLOOKUP($A3,Deaths_since_10!$H:$KU,AH$1+2,FALSE))</f>
        <v>#N/A</v>
      </c>
      <c r="AI3" t="e">
        <f>IF(VLOOKUP($A3,Deaths_since_10!$H:$KU,AI$1+2,FALSE)=0,NA(),VLOOKUP($A3,Deaths_since_10!$H:$KU,AI$1+2,FALSE))</f>
        <v>#N/A</v>
      </c>
      <c r="AJ3" t="e">
        <f>IF(VLOOKUP($A3,Deaths_since_10!$H:$KU,AJ$1+2,FALSE)=0,NA(),VLOOKUP($A3,Deaths_since_10!$H:$KU,AJ$1+2,FALSE))</f>
        <v>#N/A</v>
      </c>
      <c r="AK3" t="e">
        <f>IF(VLOOKUP($A3,Deaths_since_10!$H:$KU,AK$1+2,FALSE)=0,NA(),VLOOKUP($A3,Deaths_since_10!$H:$KU,AK$1+2,FALSE))</f>
        <v>#N/A</v>
      </c>
      <c r="AL3" t="e">
        <f>IF(VLOOKUP($A3,Deaths_since_10!$H:$KU,AL$1+2,FALSE)=0,NA(),VLOOKUP($A3,Deaths_since_10!$H:$KU,AL$1+2,FALSE))</f>
        <v>#N/A</v>
      </c>
      <c r="AM3" t="e">
        <f>IF(VLOOKUP($A3,Deaths_since_10!$H:$KU,AM$1+2,FALSE)=0,NA(),VLOOKUP($A3,Deaths_since_10!$H:$KU,AM$1+2,FALSE))</f>
        <v>#N/A</v>
      </c>
      <c r="AN3" t="e">
        <f>IF(VLOOKUP($A3,Deaths_since_10!$H:$KU,AN$1+2,FALSE)=0,NA(),VLOOKUP($A3,Deaths_since_10!$H:$KU,AN$1+2,FALSE))</f>
        <v>#N/A</v>
      </c>
      <c r="AO3" t="e">
        <f>IF(VLOOKUP($A3,Deaths_since_10!$H:$KU,AO$1+2,FALSE)=0,NA(),VLOOKUP($A3,Deaths_since_10!$H:$KU,AO$1+2,FALSE))</f>
        <v>#N/A</v>
      </c>
      <c r="AP3" t="e">
        <f>IF(VLOOKUP($A3,Deaths_since_10!$H:$KU,AP$1+2,FALSE)=0,NA(),VLOOKUP($A3,Deaths_since_10!$H:$KU,AP$1+2,FALSE))</f>
        <v>#N/A</v>
      </c>
      <c r="AQ3" t="e">
        <f>IF(VLOOKUP($A3,Deaths_since_10!$H:$KU,AQ$1+2,FALSE)=0,NA(),VLOOKUP($A3,Deaths_since_10!$H:$KU,AQ$1+2,FALSE))</f>
        <v>#N/A</v>
      </c>
      <c r="AR3" t="e">
        <f>IF(VLOOKUP($A3,Deaths_since_10!$H:$KU,AR$1+2,FALSE)=0,NA(),VLOOKUP($A3,Deaths_since_10!$H:$KU,AR$1+2,FALSE))</f>
        <v>#N/A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 t="e">
        <f>IF(VLOOKUP($A4,Deaths_since_10!$H:$KU,AO$1+2,FALSE)=0,NA(),VLOOKUP($A4,Deaths_since_10!$H:$KU,AO$1+2,FALSE))</f>
        <v>#N/A</v>
      </c>
      <c r="AP4" t="e">
        <f>IF(VLOOKUP($A4,Deaths_since_10!$H:$KU,AP$1+2,FALSE)=0,NA(),VLOOKUP($A4,Deaths_since_10!$H:$KU,AP$1+2,FALSE))</f>
        <v>#N/A</v>
      </c>
      <c r="AQ4" t="e">
        <f>IF(VLOOKUP($A4,Deaths_since_10!$H:$KU,AQ$1+2,FALSE)=0,NA(),VLOOKUP($A4,Deaths_since_10!$H:$KU,AQ$1+2,FALSE))</f>
        <v>#N/A</v>
      </c>
      <c r="AR4" t="e">
        <f>IF(VLOOKUP($A4,Deaths_since_10!$H:$KU,AR$1+2,FALSE)=0,NA(),VLOOKUP($A4,Deaths_since_10!$H:$KU,AR$1+2,FALSE))</f>
        <v>#N/A</v>
      </c>
      <c r="AS4" t="e">
        <f>IF(VLOOKUP($A4,Deaths_since_10!$H:$KU,AS$1+2,FALSE)=0,NA(),VLOOKUP($A4,Deaths_since_10!$H:$KU,AS$1+2,FALSE))</f>
        <v>#N/A</v>
      </c>
      <c r="AT4" t="e">
        <f>IF(VLOOKUP($A4,Deaths_since_10!$H:$KU,AT$1+2,FALSE)=0,NA(),VLOOKUP($A4,Deaths_since_10!$H:$KU,AT$1+2,FALSE))</f>
        <v>#N/A</v>
      </c>
      <c r="AU4" t="e">
        <f>IF(VLOOKUP($A4,Deaths_since_10!$H:$KU,AU$1+2,FALSE)=0,NA(),VLOOKUP($A4,Deaths_since_10!$H:$KU,AU$1+2,FALSE))</f>
        <v>#N/A</v>
      </c>
      <c r="AV4" t="e">
        <f>IF(VLOOKUP($A4,Deaths_since_10!$H:$KU,AV$1+2,FALSE)=0,NA(),VLOOKUP($A4,Deaths_since_10!$H:$KU,AV$1+2,FALSE))</f>
        <v>#N/A</v>
      </c>
      <c r="AW4" t="e">
        <f>IF(VLOOKUP($A4,Deaths_since_10!$H:$KU,AW$1+2,FALSE)=0,NA(),VLOOKUP($A4,Deaths_since_10!$H:$KU,AW$1+2,FALSE))</f>
        <v>#N/A</v>
      </c>
      <c r="AX4" t="e">
        <f>IF(VLOOKUP($A4,Deaths_since_10!$H:$KU,AX$1+2,FALSE)=0,NA(),VLOOKUP($A4,Deaths_since_10!$H:$KU,AX$1+2,FALSE))</f>
        <v>#N/A</v>
      </c>
      <c r="AY4" t="e">
        <f>IF(VLOOKUP($A4,Deaths_since_10!$H:$KU,AY$1+2,FALSE)=0,NA(),VLOOKUP($A4,Deaths_since_10!$H:$KU,AY$1+2,FALSE))</f>
        <v>#N/A</v>
      </c>
      <c r="AZ4" t="e">
        <f>IF(VLOOKUP($A4,Deaths_since_10!$H:$KU,AZ$1+2,FALSE)=0,NA(),VLOOKUP($A4,Deaths_since_10!$H:$KU,AZ$1+2,FALSE))</f>
        <v>#N/A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 t="e">
        <f>IF(VLOOKUP($A5,Deaths_since_10!$H:$KU,BW$1+2,FALSE)=0,NA(),VLOOKUP($A5,Deaths_since_10!$H:$KU,BW$1+2,FALSE))</f>
        <v>#N/A</v>
      </c>
      <c r="BX5" t="e">
        <f>IF(VLOOKUP($A5,Deaths_since_10!$H:$KU,BX$1+2,FALSE)=0,NA(),VLOOKUP($A5,Deaths_since_10!$H:$KU,BX$1+2,FALSE))</f>
        <v>#N/A</v>
      </c>
      <c r="BY5" t="e">
        <f>IF(VLOOKUP($A5,Deaths_since_10!$H:$KU,BY$1+2,FALSE)=0,NA(),VLOOKUP($A5,Deaths_since_10!$H:$KU,BY$1+2,FALSE))</f>
        <v>#N/A</v>
      </c>
      <c r="BZ5" t="e">
        <f>IF(VLOOKUP($A5,Deaths_since_10!$H:$KU,BZ$1+2,FALSE)=0,NA(),VLOOKUP($A5,Deaths_since_10!$H:$KU,BZ$1+2,FALSE))</f>
        <v>#N/A</v>
      </c>
      <c r="CA5" t="e">
        <f>IF(VLOOKUP($A5,Deaths_since_10!$H:$KU,CA$1+2,FALSE)=0,NA(),VLOOKUP($A5,Deaths_since_10!$H:$KU,CA$1+2,FALSE))</f>
        <v>#N/A</v>
      </c>
      <c r="CB5" t="e">
        <f>IF(VLOOKUP($A5,Deaths_since_10!$H:$KU,CB$1+2,FALSE)=0,NA(),VLOOKUP($A5,Deaths_since_10!$H:$KU,CB$1+2,FALSE))</f>
        <v>#N/A</v>
      </c>
      <c r="CC5" t="e">
        <f>IF(VLOOKUP($A5,Deaths_since_10!$H:$KU,CC$1+2,FALSE)=0,NA(),VLOOKUP($A5,Deaths_since_10!$H:$KU,CC$1+2,FALSE))</f>
        <v>#N/A</v>
      </c>
      <c r="CD5" t="e">
        <f>IF(VLOOKUP($A5,Deaths_since_10!$H:$KU,CD$1+2,FALSE)=0,NA(),VLOOKUP($A5,Deaths_since_10!$H:$KU,CD$1+2,FALSE))</f>
        <v>#N/A</v>
      </c>
      <c r="CE5" t="e">
        <f>IF(VLOOKUP($A5,Deaths_since_10!$H:$KU,CE$1+2,FALSE)=0,NA(),VLOOKUP($A5,Deaths_since_10!$H:$KU,CE$1+2,FALSE))</f>
        <v>#N/A</v>
      </c>
      <c r="CF5" t="e">
        <f>IF(VLOOKUP($A5,Deaths_since_10!$H:$KU,CF$1+2,FALSE)=0,NA(),VLOOKUP($A5,Deaths_since_10!$H:$KU,CF$1+2,FALSE))</f>
        <v>#N/A</v>
      </c>
      <c r="CG5" t="e">
        <f>IF(VLOOKUP($A5,Deaths_since_10!$H:$KU,CG$1+2,FALSE)=0,NA(),VLOOKUP($A5,Deaths_since_10!$H:$KU,CG$1+2,FALSE))</f>
        <v>#N/A</v>
      </c>
      <c r="CH5" t="e">
        <f>IF(VLOOKUP($A5,Deaths_since_10!$H:$KU,CH$1+2,FALSE)=0,NA(),VLOOKUP($A5,Deaths_since_10!$H:$KU,CH$1+2,FALSE))</f>
        <v>#N/A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 t="e">
        <f>IF(VLOOKUP($A6,Deaths_since_10!$H:$KU,AE$1+2,FALSE)=0,NA(),VLOOKUP($A6,Deaths_since_10!$H:$KU,AE$1+2,FALSE))</f>
        <v>#N/A</v>
      </c>
      <c r="AF6" t="e">
        <f>IF(VLOOKUP($A6,Deaths_since_10!$H:$KU,AF$1+2,FALSE)=0,NA(),VLOOKUP($A6,Deaths_since_10!$H:$KU,AF$1+2,FALSE))</f>
        <v>#N/A</v>
      </c>
      <c r="AG6" t="e">
        <f>IF(VLOOKUP($A6,Deaths_since_10!$H:$KU,AG$1+2,FALSE)=0,NA(),VLOOKUP($A6,Deaths_since_10!$H:$KU,AG$1+2,FALSE))</f>
        <v>#N/A</v>
      </c>
      <c r="AH6" t="e">
        <f>IF(VLOOKUP($A6,Deaths_since_10!$H:$KU,AH$1+2,FALSE)=0,NA(),VLOOKUP($A6,Deaths_since_10!$H:$KU,AH$1+2,FALSE))</f>
        <v>#N/A</v>
      </c>
      <c r="AI6" t="e">
        <f>IF(VLOOKUP($A6,Deaths_since_10!$H:$KU,AI$1+2,FALSE)=0,NA(),VLOOKUP($A6,Deaths_since_10!$H:$KU,AI$1+2,FALSE))</f>
        <v>#N/A</v>
      </c>
      <c r="AJ6" t="e">
        <f>IF(VLOOKUP($A6,Deaths_since_10!$H:$KU,AJ$1+2,FALSE)=0,NA(),VLOOKUP($A6,Deaths_since_10!$H:$KU,AJ$1+2,FALSE))</f>
        <v>#N/A</v>
      </c>
      <c r="AK6" t="e">
        <f>IF(VLOOKUP($A6,Deaths_since_10!$H:$KU,AK$1+2,FALSE)=0,NA(),VLOOKUP($A6,Deaths_since_10!$H:$KU,AK$1+2,FALSE))</f>
        <v>#N/A</v>
      </c>
      <c r="AL6" t="e">
        <f>IF(VLOOKUP($A6,Deaths_since_10!$H:$KU,AL$1+2,FALSE)=0,NA(),VLOOKUP($A6,Deaths_since_10!$H:$KU,AL$1+2,FALSE))</f>
        <v>#N/A</v>
      </c>
      <c r="AM6" t="e">
        <f>IF(VLOOKUP($A6,Deaths_since_10!$H:$KU,AM$1+2,FALSE)=0,NA(),VLOOKUP($A6,Deaths_since_10!$H:$KU,AM$1+2,FALSE))</f>
        <v>#N/A</v>
      </c>
      <c r="AN6" t="e">
        <f>IF(VLOOKUP($A6,Deaths_since_10!$H:$KU,AN$1+2,FALSE)=0,NA(),VLOOKUP($A6,Deaths_since_10!$H:$KU,AN$1+2,FALSE))</f>
        <v>#N/A</v>
      </c>
      <c r="AO6" t="e">
        <f>IF(VLOOKUP($A6,Deaths_since_10!$H:$KU,AO$1+2,FALSE)=0,NA(),VLOOKUP($A6,Deaths_since_10!$H:$KU,AO$1+2,FALSE))</f>
        <v>#N/A</v>
      </c>
      <c r="AP6" t="e">
        <f>IF(VLOOKUP($A6,Deaths_since_10!$H:$KU,AP$1+2,FALSE)=0,NA(),VLOOKUP($A6,Deaths_since_10!$H:$KU,AP$1+2,FALSE))</f>
        <v>#N/A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 t="e">
        <f>IF(VLOOKUP($A7,Deaths_since_10!$H:$KU,W$1+2,FALSE)=0,NA(),VLOOKUP($A7,Deaths_since_10!$H:$KU,W$1+2,FALSE))</f>
        <v>#N/A</v>
      </c>
      <c r="X7" t="e">
        <f>IF(VLOOKUP($A7,Deaths_since_10!$H:$KU,X$1+2,FALSE)=0,NA(),VLOOKUP($A7,Deaths_since_10!$H:$KU,X$1+2,FALSE))</f>
        <v>#N/A</v>
      </c>
      <c r="Y7" t="e">
        <f>IF(VLOOKUP($A7,Deaths_since_10!$H:$KU,Y$1+2,FALSE)=0,NA(),VLOOKUP($A7,Deaths_since_10!$H:$KU,Y$1+2,FALSE))</f>
        <v>#N/A</v>
      </c>
      <c r="Z7" t="e">
        <f>IF(VLOOKUP($A7,Deaths_since_10!$H:$KU,Z$1+2,FALSE)=0,NA(),VLOOKUP($A7,Deaths_since_10!$H:$KU,Z$1+2,FALSE))</f>
        <v>#N/A</v>
      </c>
      <c r="AA7" t="e">
        <f>IF(VLOOKUP($A7,Deaths_since_10!$H:$KU,AA$1+2,FALSE)=0,NA(),VLOOKUP($A7,Deaths_since_10!$H:$KU,AA$1+2,FALSE))</f>
        <v>#N/A</v>
      </c>
      <c r="AB7" t="e">
        <f>IF(VLOOKUP($A7,Deaths_since_10!$H:$KU,AB$1+2,FALSE)=0,NA(),VLOOKUP($A7,Deaths_since_10!$H:$KU,AB$1+2,FALSE))</f>
        <v>#N/A</v>
      </c>
      <c r="AC7" t="e">
        <f>IF(VLOOKUP($A7,Deaths_since_10!$H:$KU,AC$1+2,FALSE)=0,NA(),VLOOKUP($A7,Deaths_since_10!$H:$KU,AC$1+2,FALSE))</f>
        <v>#N/A</v>
      </c>
      <c r="AD7" t="e">
        <f>IF(VLOOKUP($A7,Deaths_since_10!$H:$KU,AD$1+2,FALSE)=0,NA(),VLOOKUP($A7,Deaths_since_10!$H:$KU,AD$1+2,FALSE))</f>
        <v>#N/A</v>
      </c>
      <c r="AE7" t="e">
        <f>IF(VLOOKUP($A7,Deaths_since_10!$H:$KU,AE$1+2,FALSE)=0,NA(),VLOOKUP($A7,Deaths_since_10!$H:$KU,AE$1+2,FALSE))</f>
        <v>#N/A</v>
      </c>
      <c r="AF7" t="e">
        <f>IF(VLOOKUP($A7,Deaths_since_10!$H:$KU,AF$1+2,FALSE)=0,NA(),VLOOKUP($A7,Deaths_since_10!$H:$KU,AF$1+2,FALSE))</f>
        <v>#N/A</v>
      </c>
      <c r="AG7" t="e">
        <f>IF(VLOOKUP($A7,Deaths_since_10!$H:$KU,AG$1+2,FALSE)=0,NA(),VLOOKUP($A7,Deaths_since_10!$H:$KU,AG$1+2,FALSE))</f>
        <v>#N/A</v>
      </c>
      <c r="AH7" t="e">
        <f>IF(VLOOKUP($A7,Deaths_since_10!$H:$KU,AH$1+2,FALSE)=0,NA(),VLOOKUP($A7,Deaths_since_10!$H:$KU,AH$1+2,FALSE))</f>
        <v>#N/A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 t="e">
        <f>IF(VLOOKUP($A8,Deaths_since_10!$H:$KU,AD$1+2,FALSE)=0,NA(),VLOOKUP($A8,Deaths_since_10!$H:$KU,AD$1+2,FALSE))</f>
        <v>#N/A</v>
      </c>
      <c r="AE8" t="e">
        <f>IF(VLOOKUP($A8,Deaths_since_10!$H:$KU,AE$1+2,FALSE)=0,NA(),VLOOKUP($A8,Deaths_since_10!$H:$KU,AE$1+2,FALSE))</f>
        <v>#N/A</v>
      </c>
      <c r="AF8" t="e">
        <f>IF(VLOOKUP($A8,Deaths_since_10!$H:$KU,AF$1+2,FALSE)=0,NA(),VLOOKUP($A8,Deaths_since_10!$H:$KU,AF$1+2,FALSE))</f>
        <v>#N/A</v>
      </c>
      <c r="AG8" t="e">
        <f>IF(VLOOKUP($A8,Deaths_since_10!$H:$KU,AG$1+2,FALSE)=0,NA(),VLOOKUP($A8,Deaths_since_10!$H:$KU,AG$1+2,FALSE))</f>
        <v>#N/A</v>
      </c>
      <c r="AH8" t="e">
        <f>IF(VLOOKUP($A8,Deaths_since_10!$H:$KU,AH$1+2,FALSE)=0,NA(),VLOOKUP($A8,Deaths_since_10!$H:$KU,AH$1+2,FALSE))</f>
        <v>#N/A</v>
      </c>
      <c r="AI8" t="e">
        <f>IF(VLOOKUP($A8,Deaths_since_10!$H:$KU,AI$1+2,FALSE)=0,NA(),VLOOKUP($A8,Deaths_since_10!$H:$KU,AI$1+2,FALSE))</f>
        <v>#N/A</v>
      </c>
      <c r="AJ8" t="e">
        <f>IF(VLOOKUP($A8,Deaths_since_10!$H:$KU,AJ$1+2,FALSE)=0,NA(),VLOOKUP($A8,Deaths_since_10!$H:$KU,AJ$1+2,FALSE))</f>
        <v>#N/A</v>
      </c>
      <c r="AK8" t="e">
        <f>IF(VLOOKUP($A8,Deaths_since_10!$H:$KU,AK$1+2,FALSE)=0,NA(),VLOOKUP($A8,Deaths_since_10!$H:$KU,AK$1+2,FALSE))</f>
        <v>#N/A</v>
      </c>
      <c r="AL8" t="e">
        <f>IF(VLOOKUP($A8,Deaths_since_10!$H:$KU,AL$1+2,FALSE)=0,NA(),VLOOKUP($A8,Deaths_since_10!$H:$KU,AL$1+2,FALSE))</f>
        <v>#N/A</v>
      </c>
      <c r="AM8" t="e">
        <f>IF(VLOOKUP($A8,Deaths_since_10!$H:$KU,AM$1+2,FALSE)=0,NA(),VLOOKUP($A8,Deaths_since_10!$H:$KU,AM$1+2,FALSE))</f>
        <v>#N/A</v>
      </c>
      <c r="AN8" t="e">
        <f>IF(VLOOKUP($A8,Deaths_since_10!$H:$KU,AN$1+2,FALSE)=0,NA(),VLOOKUP($A8,Deaths_since_10!$H:$KU,AN$1+2,FALSE))</f>
        <v>#N/A</v>
      </c>
      <c r="AO8" t="e">
        <f>IF(VLOOKUP($A8,Deaths_since_10!$H:$KU,AO$1+2,FALSE)=0,NA(),VLOOKUP($A8,Deaths_since_10!$H:$KU,AO$1+2,FALSE))</f>
        <v>#N/A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627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169">
        <f>(G2/B2)^(1/5)-1</f>
        <v>0.47577316159455196</v>
      </c>
      <c r="H14" s="169">
        <f t="shared" ref="H14:BS14" si="302">(H2/C2)^(1/5)-1</f>
        <v>0.47996576656540446</v>
      </c>
      <c r="I14" s="169">
        <f t="shared" si="302"/>
        <v>0.56721338021581857</v>
      </c>
      <c r="J14" s="169">
        <f t="shared" si="302"/>
        <v>0.45724293460350629</v>
      </c>
      <c r="K14" s="169">
        <f t="shared" si="302"/>
        <v>0.3844280551246313</v>
      </c>
      <c r="L14" s="169">
        <f t="shared" si="302"/>
        <v>0.33108431554633166</v>
      </c>
      <c r="M14" s="169">
        <f t="shared" si="302"/>
        <v>0.31764419159315649</v>
      </c>
      <c r="N14" s="169">
        <f t="shared" si="302"/>
        <v>0.26433216777748192</v>
      </c>
      <c r="O14" s="169">
        <f t="shared" si="302"/>
        <v>0.25110066863380553</v>
      </c>
      <c r="P14" s="169">
        <f t="shared" si="302"/>
        <v>0.21225276364631673</v>
      </c>
      <c r="Q14" s="169">
        <f t="shared" si="302"/>
        <v>0.1990641741051542</v>
      </c>
      <c r="R14" s="169">
        <f t="shared" si="302"/>
        <v>0.219627223303684</v>
      </c>
      <c r="S14" s="169">
        <f t="shared" si="302"/>
        <v>0.24892768561407141</v>
      </c>
      <c r="T14" s="169">
        <f t="shared" si="302"/>
        <v>0.23817929415649886</v>
      </c>
      <c r="U14" s="169">
        <f t="shared" si="302"/>
        <v>0.24803917982554546</v>
      </c>
      <c r="V14" s="169">
        <f t="shared" si="302"/>
        <v>0.25322906695391389</v>
      </c>
      <c r="W14" s="169">
        <f t="shared" si="302"/>
        <v>0.2537039239304868</v>
      </c>
      <c r="X14" s="169">
        <f t="shared" si="302"/>
        <v>0.23438238599839045</v>
      </c>
      <c r="Y14" s="169">
        <f t="shared" si="302"/>
        <v>0.24014905621610727</v>
      </c>
      <c r="Z14" s="169" t="e">
        <f t="shared" si="302"/>
        <v>#N/A</v>
      </c>
      <c r="AA14" s="169" t="e">
        <f t="shared" si="302"/>
        <v>#N/A</v>
      </c>
      <c r="AB14" s="169" t="e">
        <f t="shared" si="302"/>
        <v>#N/A</v>
      </c>
      <c r="AC14" s="169" t="e">
        <f t="shared" si="302"/>
        <v>#N/A</v>
      </c>
      <c r="AD14" s="169" t="e">
        <f t="shared" si="302"/>
        <v>#N/A</v>
      </c>
      <c r="AE14" s="169" t="e">
        <f t="shared" si="302"/>
        <v>#N/A</v>
      </c>
      <c r="AF14" s="169" t="e">
        <f t="shared" si="302"/>
        <v>#N/A</v>
      </c>
      <c r="AG14" s="169" t="e">
        <f t="shared" si="302"/>
        <v>#N/A</v>
      </c>
      <c r="AH14" s="169" t="e">
        <f t="shared" si="302"/>
        <v>#N/A</v>
      </c>
      <c r="AI14" s="169" t="e">
        <f t="shared" si="302"/>
        <v>#N/A</v>
      </c>
      <c r="AJ14" s="169" t="e">
        <f t="shared" si="302"/>
        <v>#N/A</v>
      </c>
      <c r="AK14" s="169" t="e">
        <f t="shared" si="302"/>
        <v>#N/A</v>
      </c>
      <c r="AL14" s="169" t="e">
        <f t="shared" si="302"/>
        <v>#N/A</v>
      </c>
      <c r="AM14" s="169" t="e">
        <f t="shared" si="302"/>
        <v>#N/A</v>
      </c>
      <c r="AN14" s="169" t="e">
        <f t="shared" si="302"/>
        <v>#N/A</v>
      </c>
      <c r="AO14" s="169" t="e">
        <f t="shared" si="302"/>
        <v>#N/A</v>
      </c>
      <c r="AP14" s="169" t="e">
        <f t="shared" si="302"/>
        <v>#N/A</v>
      </c>
      <c r="AQ14" s="169" t="e">
        <f t="shared" si="302"/>
        <v>#N/A</v>
      </c>
      <c r="AR14" s="169" t="e">
        <f t="shared" si="302"/>
        <v>#N/A</v>
      </c>
      <c r="AS14" s="169" t="e">
        <f t="shared" si="302"/>
        <v>#N/A</v>
      </c>
      <c r="AT14" s="169" t="e">
        <f t="shared" si="302"/>
        <v>#N/A</v>
      </c>
      <c r="AU14" s="169" t="e">
        <f t="shared" si="302"/>
        <v>#N/A</v>
      </c>
      <c r="AV14" s="169" t="e">
        <f t="shared" si="302"/>
        <v>#N/A</v>
      </c>
      <c r="AW14" s="169" t="e">
        <f t="shared" si="302"/>
        <v>#N/A</v>
      </c>
      <c r="AX14" s="169" t="e">
        <f t="shared" si="302"/>
        <v>#N/A</v>
      </c>
      <c r="AY14" s="169" t="e">
        <f t="shared" si="302"/>
        <v>#N/A</v>
      </c>
      <c r="AZ14" s="169" t="e">
        <f t="shared" si="302"/>
        <v>#N/A</v>
      </c>
      <c r="BA14" s="169" t="e">
        <f t="shared" si="302"/>
        <v>#N/A</v>
      </c>
      <c r="BB14" s="169" t="e">
        <f t="shared" si="302"/>
        <v>#N/A</v>
      </c>
      <c r="BC14" s="169" t="e">
        <f t="shared" si="302"/>
        <v>#N/A</v>
      </c>
      <c r="BD14" s="169" t="e">
        <f t="shared" si="302"/>
        <v>#N/A</v>
      </c>
      <c r="BE14" s="169" t="e">
        <f t="shared" si="302"/>
        <v>#N/A</v>
      </c>
      <c r="BF14" s="169" t="e">
        <f t="shared" si="302"/>
        <v>#N/A</v>
      </c>
      <c r="BG14" s="169" t="e">
        <f t="shared" si="302"/>
        <v>#N/A</v>
      </c>
      <c r="BH14" s="169" t="e">
        <f t="shared" si="302"/>
        <v>#N/A</v>
      </c>
      <c r="BI14" s="169" t="e">
        <f t="shared" si="302"/>
        <v>#N/A</v>
      </c>
      <c r="BJ14" s="169" t="e">
        <f t="shared" si="302"/>
        <v>#N/A</v>
      </c>
      <c r="BK14" s="169" t="e">
        <f t="shared" si="302"/>
        <v>#N/A</v>
      </c>
      <c r="BL14" s="169" t="e">
        <f t="shared" si="302"/>
        <v>#N/A</v>
      </c>
      <c r="BM14" s="169" t="e">
        <f t="shared" si="302"/>
        <v>#N/A</v>
      </c>
      <c r="BN14" s="169" t="e">
        <f t="shared" si="302"/>
        <v>#N/A</v>
      </c>
      <c r="BO14" s="169" t="e">
        <f t="shared" si="302"/>
        <v>#N/A</v>
      </c>
      <c r="BP14" s="169" t="e">
        <f t="shared" si="302"/>
        <v>#N/A</v>
      </c>
      <c r="BQ14" s="169" t="e">
        <f t="shared" si="302"/>
        <v>#N/A</v>
      </c>
      <c r="BR14" s="169" t="e">
        <f t="shared" si="302"/>
        <v>#N/A</v>
      </c>
      <c r="BS14" s="169" t="e">
        <f t="shared" si="302"/>
        <v>#N/A</v>
      </c>
      <c r="BT14" s="169" t="e">
        <f t="shared" ref="BT14:EE14" si="303">(BT2/BO2)^(1/5)-1</f>
        <v>#N/A</v>
      </c>
      <c r="BU14" s="169" t="e">
        <f t="shared" si="303"/>
        <v>#N/A</v>
      </c>
      <c r="BV14" s="169" t="e">
        <f t="shared" si="303"/>
        <v>#N/A</v>
      </c>
      <c r="BW14" s="169" t="e">
        <f t="shared" si="303"/>
        <v>#N/A</v>
      </c>
      <c r="BX14" s="169" t="e">
        <f t="shared" si="303"/>
        <v>#N/A</v>
      </c>
      <c r="BY14" s="169" t="e">
        <f t="shared" si="303"/>
        <v>#N/A</v>
      </c>
      <c r="BZ14" s="169" t="e">
        <f t="shared" si="303"/>
        <v>#N/A</v>
      </c>
      <c r="CA14" s="169" t="e">
        <f t="shared" si="303"/>
        <v>#N/A</v>
      </c>
      <c r="CB14" s="169" t="e">
        <f t="shared" si="303"/>
        <v>#N/A</v>
      </c>
      <c r="CC14" s="169" t="e">
        <f t="shared" si="303"/>
        <v>#N/A</v>
      </c>
      <c r="CD14" s="169" t="e">
        <f t="shared" si="303"/>
        <v>#N/A</v>
      </c>
      <c r="CE14" s="169" t="e">
        <f t="shared" si="303"/>
        <v>#N/A</v>
      </c>
      <c r="CF14" s="169" t="e">
        <f t="shared" si="303"/>
        <v>#N/A</v>
      </c>
      <c r="CG14" s="169" t="e">
        <f t="shared" si="303"/>
        <v>#N/A</v>
      </c>
      <c r="CH14" s="169" t="e">
        <f t="shared" si="303"/>
        <v>#N/A</v>
      </c>
      <c r="CI14" s="169" t="e">
        <f t="shared" si="303"/>
        <v>#N/A</v>
      </c>
      <c r="CJ14" s="169" t="e">
        <f t="shared" si="303"/>
        <v>#N/A</v>
      </c>
      <c r="CK14" s="169" t="e">
        <f t="shared" si="303"/>
        <v>#N/A</v>
      </c>
      <c r="CL14" s="169" t="e">
        <f t="shared" si="303"/>
        <v>#N/A</v>
      </c>
      <c r="CM14" s="169" t="e">
        <f t="shared" si="303"/>
        <v>#N/A</v>
      </c>
      <c r="CN14" s="169" t="e">
        <f t="shared" si="303"/>
        <v>#N/A</v>
      </c>
      <c r="CO14" s="169" t="e">
        <f t="shared" si="303"/>
        <v>#N/A</v>
      </c>
      <c r="CP14" s="169" t="e">
        <f t="shared" si="303"/>
        <v>#N/A</v>
      </c>
      <c r="CQ14" s="169" t="e">
        <f t="shared" si="303"/>
        <v>#N/A</v>
      </c>
      <c r="CR14" s="169" t="e">
        <f t="shared" si="303"/>
        <v>#N/A</v>
      </c>
      <c r="CS14" s="169" t="e">
        <f t="shared" si="303"/>
        <v>#N/A</v>
      </c>
      <c r="CT14" s="169" t="e">
        <f t="shared" si="303"/>
        <v>#N/A</v>
      </c>
      <c r="CU14" s="169" t="e">
        <f t="shared" si="303"/>
        <v>#N/A</v>
      </c>
      <c r="CV14" s="169" t="e">
        <f t="shared" si="303"/>
        <v>#N/A</v>
      </c>
      <c r="CW14" s="169" t="e">
        <f t="shared" si="303"/>
        <v>#N/A</v>
      </c>
      <c r="CX14" s="169" t="e">
        <f t="shared" si="303"/>
        <v>#N/A</v>
      </c>
      <c r="CY14" s="169" t="e">
        <f t="shared" si="303"/>
        <v>#N/A</v>
      </c>
      <c r="CZ14" s="169" t="e">
        <f t="shared" si="303"/>
        <v>#N/A</v>
      </c>
      <c r="DA14" s="169" t="e">
        <f t="shared" si="303"/>
        <v>#N/A</v>
      </c>
      <c r="DB14" s="169" t="e">
        <f t="shared" si="303"/>
        <v>#N/A</v>
      </c>
      <c r="DC14" s="169" t="e">
        <f t="shared" si="303"/>
        <v>#N/A</v>
      </c>
      <c r="DD14" s="169" t="e">
        <f t="shared" si="303"/>
        <v>#N/A</v>
      </c>
      <c r="DE14" s="169" t="e">
        <f t="shared" si="303"/>
        <v>#N/A</v>
      </c>
      <c r="DF14" s="169" t="e">
        <f t="shared" si="303"/>
        <v>#N/A</v>
      </c>
      <c r="DG14" s="169" t="e">
        <f t="shared" si="303"/>
        <v>#N/A</v>
      </c>
      <c r="DH14" s="169" t="e">
        <f t="shared" si="303"/>
        <v>#N/A</v>
      </c>
      <c r="DI14" s="169" t="e">
        <f t="shared" si="303"/>
        <v>#N/A</v>
      </c>
      <c r="DJ14" s="169" t="e">
        <f t="shared" si="303"/>
        <v>#N/A</v>
      </c>
      <c r="DK14" s="169" t="e">
        <f t="shared" si="303"/>
        <v>#N/A</v>
      </c>
      <c r="DL14" s="169" t="e">
        <f t="shared" si="303"/>
        <v>#N/A</v>
      </c>
      <c r="DM14" s="169" t="e">
        <f t="shared" si="303"/>
        <v>#N/A</v>
      </c>
      <c r="DN14" s="169" t="e">
        <f t="shared" si="303"/>
        <v>#N/A</v>
      </c>
      <c r="DO14" s="169" t="e">
        <f t="shared" si="303"/>
        <v>#N/A</v>
      </c>
      <c r="DP14" s="169" t="e">
        <f t="shared" si="303"/>
        <v>#N/A</v>
      </c>
      <c r="DQ14" s="169" t="e">
        <f t="shared" si="303"/>
        <v>#N/A</v>
      </c>
      <c r="DR14" s="169" t="e">
        <f t="shared" si="303"/>
        <v>#N/A</v>
      </c>
      <c r="DS14" s="169" t="e">
        <f t="shared" si="303"/>
        <v>#N/A</v>
      </c>
      <c r="DT14" s="169" t="e">
        <f t="shared" si="303"/>
        <v>#N/A</v>
      </c>
      <c r="DU14" s="169" t="e">
        <f t="shared" si="303"/>
        <v>#N/A</v>
      </c>
      <c r="DV14" s="169" t="e">
        <f t="shared" si="303"/>
        <v>#N/A</v>
      </c>
      <c r="DW14" s="169" t="e">
        <f t="shared" si="303"/>
        <v>#N/A</v>
      </c>
      <c r="DX14" s="169" t="e">
        <f t="shared" si="303"/>
        <v>#N/A</v>
      </c>
      <c r="DY14" s="169" t="e">
        <f t="shared" si="303"/>
        <v>#N/A</v>
      </c>
      <c r="DZ14" s="169" t="e">
        <f t="shared" si="303"/>
        <v>#N/A</v>
      </c>
      <c r="EA14" s="169" t="e">
        <f t="shared" si="303"/>
        <v>#N/A</v>
      </c>
      <c r="EB14" s="169" t="e">
        <f t="shared" si="303"/>
        <v>#N/A</v>
      </c>
      <c r="EC14" s="169" t="e">
        <f t="shared" si="303"/>
        <v>#N/A</v>
      </c>
      <c r="ED14" s="169" t="e">
        <f t="shared" si="303"/>
        <v>#N/A</v>
      </c>
      <c r="EE14" s="169" t="e">
        <f t="shared" si="303"/>
        <v>#N/A</v>
      </c>
      <c r="EF14" s="169" t="e">
        <f t="shared" ref="EF14:GQ14" si="304">(EF2/EA2)^(1/5)-1</f>
        <v>#N/A</v>
      </c>
      <c r="EG14" s="169" t="e">
        <f t="shared" si="304"/>
        <v>#N/A</v>
      </c>
      <c r="EH14" s="169" t="e">
        <f t="shared" si="304"/>
        <v>#N/A</v>
      </c>
      <c r="EI14" s="169" t="e">
        <f t="shared" si="304"/>
        <v>#N/A</v>
      </c>
      <c r="EJ14" s="169" t="e">
        <f t="shared" si="304"/>
        <v>#N/A</v>
      </c>
      <c r="EK14" s="169" t="e">
        <f t="shared" si="304"/>
        <v>#N/A</v>
      </c>
      <c r="EL14" s="169" t="e">
        <f t="shared" si="304"/>
        <v>#N/A</v>
      </c>
      <c r="EM14" s="169" t="e">
        <f t="shared" si="304"/>
        <v>#N/A</v>
      </c>
      <c r="EN14" s="169" t="e">
        <f t="shared" si="304"/>
        <v>#N/A</v>
      </c>
      <c r="EO14" s="169" t="e">
        <f t="shared" si="304"/>
        <v>#N/A</v>
      </c>
      <c r="EP14" s="169" t="e">
        <f t="shared" si="304"/>
        <v>#N/A</v>
      </c>
      <c r="EQ14" s="169" t="e">
        <f t="shared" si="304"/>
        <v>#N/A</v>
      </c>
      <c r="ER14" s="169" t="e">
        <f t="shared" si="304"/>
        <v>#N/A</v>
      </c>
      <c r="ES14" s="169" t="e">
        <f t="shared" si="304"/>
        <v>#N/A</v>
      </c>
      <c r="ET14" s="169" t="e">
        <f t="shared" si="304"/>
        <v>#N/A</v>
      </c>
      <c r="EU14" s="169" t="e">
        <f t="shared" si="304"/>
        <v>#N/A</v>
      </c>
      <c r="EV14" s="169" t="e">
        <f t="shared" si="304"/>
        <v>#N/A</v>
      </c>
      <c r="EW14" s="169" t="e">
        <f t="shared" si="304"/>
        <v>#N/A</v>
      </c>
      <c r="EX14" s="169" t="e">
        <f t="shared" si="304"/>
        <v>#N/A</v>
      </c>
      <c r="EY14" s="169" t="e">
        <f t="shared" si="304"/>
        <v>#N/A</v>
      </c>
      <c r="EZ14" s="169" t="e">
        <f t="shared" si="304"/>
        <v>#N/A</v>
      </c>
      <c r="FA14" s="169" t="e">
        <f t="shared" si="304"/>
        <v>#N/A</v>
      </c>
      <c r="FB14" s="169" t="e">
        <f t="shared" si="304"/>
        <v>#N/A</v>
      </c>
      <c r="FC14" s="169" t="e">
        <f t="shared" si="304"/>
        <v>#N/A</v>
      </c>
      <c r="FD14" s="169" t="e">
        <f t="shared" si="304"/>
        <v>#N/A</v>
      </c>
      <c r="FE14" s="169" t="e">
        <f t="shared" si="304"/>
        <v>#N/A</v>
      </c>
      <c r="FF14" s="169" t="e">
        <f t="shared" si="304"/>
        <v>#N/A</v>
      </c>
      <c r="FG14" s="169" t="e">
        <f t="shared" si="304"/>
        <v>#N/A</v>
      </c>
      <c r="FH14" s="169" t="e">
        <f t="shared" si="304"/>
        <v>#N/A</v>
      </c>
      <c r="FI14" s="169" t="e">
        <f t="shared" si="304"/>
        <v>#N/A</v>
      </c>
      <c r="FJ14" s="169" t="e">
        <f t="shared" si="304"/>
        <v>#N/A</v>
      </c>
      <c r="FK14" s="169" t="e">
        <f t="shared" si="304"/>
        <v>#N/A</v>
      </c>
      <c r="FL14" s="169" t="e">
        <f t="shared" si="304"/>
        <v>#N/A</v>
      </c>
      <c r="FM14" s="169" t="e">
        <f t="shared" si="304"/>
        <v>#N/A</v>
      </c>
      <c r="FN14" s="169" t="e">
        <f t="shared" si="304"/>
        <v>#N/A</v>
      </c>
      <c r="FO14" s="169" t="e">
        <f t="shared" si="304"/>
        <v>#N/A</v>
      </c>
      <c r="FP14" s="169" t="e">
        <f t="shared" si="304"/>
        <v>#N/A</v>
      </c>
      <c r="FQ14" s="169" t="e">
        <f t="shared" si="304"/>
        <v>#N/A</v>
      </c>
      <c r="FR14" s="169" t="e">
        <f t="shared" si="304"/>
        <v>#N/A</v>
      </c>
      <c r="FS14" s="169" t="e">
        <f t="shared" si="304"/>
        <v>#N/A</v>
      </c>
      <c r="FT14" s="169" t="e">
        <f t="shared" si="304"/>
        <v>#N/A</v>
      </c>
      <c r="FU14" s="169" t="e">
        <f t="shared" si="304"/>
        <v>#N/A</v>
      </c>
      <c r="FV14" s="169" t="e">
        <f t="shared" si="304"/>
        <v>#N/A</v>
      </c>
      <c r="FW14" s="169" t="e">
        <f t="shared" si="304"/>
        <v>#N/A</v>
      </c>
      <c r="FX14" s="169" t="e">
        <f t="shared" si="304"/>
        <v>#N/A</v>
      </c>
      <c r="FY14" s="169" t="e">
        <f t="shared" si="304"/>
        <v>#N/A</v>
      </c>
      <c r="FZ14" s="169" t="e">
        <f t="shared" si="304"/>
        <v>#N/A</v>
      </c>
      <c r="GA14" s="169" t="e">
        <f t="shared" si="304"/>
        <v>#N/A</v>
      </c>
      <c r="GB14" s="169" t="e">
        <f t="shared" si="304"/>
        <v>#N/A</v>
      </c>
      <c r="GC14" s="169" t="e">
        <f t="shared" si="304"/>
        <v>#N/A</v>
      </c>
      <c r="GD14" s="169" t="e">
        <f t="shared" si="304"/>
        <v>#N/A</v>
      </c>
      <c r="GE14" s="169" t="e">
        <f t="shared" si="304"/>
        <v>#N/A</v>
      </c>
      <c r="GF14" s="169" t="e">
        <f t="shared" si="304"/>
        <v>#N/A</v>
      </c>
      <c r="GG14" s="169" t="e">
        <f t="shared" si="304"/>
        <v>#N/A</v>
      </c>
      <c r="GH14" s="169" t="e">
        <f t="shared" si="304"/>
        <v>#N/A</v>
      </c>
      <c r="GI14" s="169" t="e">
        <f t="shared" si="304"/>
        <v>#N/A</v>
      </c>
      <c r="GJ14" s="169" t="e">
        <f t="shared" si="304"/>
        <v>#N/A</v>
      </c>
      <c r="GK14" s="169" t="e">
        <f t="shared" si="304"/>
        <v>#N/A</v>
      </c>
      <c r="GL14" s="169" t="e">
        <f t="shared" si="304"/>
        <v>#N/A</v>
      </c>
      <c r="GM14" s="169" t="e">
        <f t="shared" si="304"/>
        <v>#N/A</v>
      </c>
      <c r="GN14" s="169" t="e">
        <f t="shared" si="304"/>
        <v>#N/A</v>
      </c>
      <c r="GO14" s="169" t="e">
        <f t="shared" si="304"/>
        <v>#N/A</v>
      </c>
      <c r="GP14" s="169" t="e">
        <f t="shared" si="304"/>
        <v>#N/A</v>
      </c>
      <c r="GQ14" s="169" t="e">
        <f t="shared" si="304"/>
        <v>#N/A</v>
      </c>
      <c r="GR14" s="169" t="e">
        <f t="shared" ref="GR14:JC14" si="305">(GR2/GM2)^(1/5)-1</f>
        <v>#N/A</v>
      </c>
      <c r="GS14" s="169" t="e">
        <f t="shared" si="305"/>
        <v>#N/A</v>
      </c>
      <c r="GT14" s="169" t="e">
        <f t="shared" si="305"/>
        <v>#N/A</v>
      </c>
      <c r="GU14" s="169" t="e">
        <f t="shared" si="305"/>
        <v>#N/A</v>
      </c>
      <c r="GV14" s="169" t="e">
        <f t="shared" si="305"/>
        <v>#N/A</v>
      </c>
      <c r="GW14" s="169" t="e">
        <f t="shared" si="305"/>
        <v>#N/A</v>
      </c>
      <c r="GX14" s="169" t="e">
        <f t="shared" si="305"/>
        <v>#N/A</v>
      </c>
      <c r="GY14" s="169" t="e">
        <f t="shared" si="305"/>
        <v>#N/A</v>
      </c>
      <c r="GZ14" s="169" t="e">
        <f t="shared" si="305"/>
        <v>#N/A</v>
      </c>
      <c r="HA14" s="169" t="e">
        <f t="shared" si="305"/>
        <v>#N/A</v>
      </c>
      <c r="HB14" s="169" t="e">
        <f t="shared" si="305"/>
        <v>#N/A</v>
      </c>
      <c r="HC14" s="169" t="e">
        <f t="shared" si="305"/>
        <v>#N/A</v>
      </c>
      <c r="HD14" s="169" t="e">
        <f t="shared" si="305"/>
        <v>#N/A</v>
      </c>
      <c r="HE14" s="169" t="e">
        <f t="shared" si="305"/>
        <v>#N/A</v>
      </c>
      <c r="HF14" s="169" t="e">
        <f t="shared" si="305"/>
        <v>#N/A</v>
      </c>
      <c r="HG14" s="169" t="e">
        <f t="shared" si="305"/>
        <v>#N/A</v>
      </c>
      <c r="HH14" s="169" t="e">
        <f t="shared" si="305"/>
        <v>#N/A</v>
      </c>
      <c r="HI14" s="169" t="e">
        <f t="shared" si="305"/>
        <v>#N/A</v>
      </c>
      <c r="HJ14" s="169" t="e">
        <f t="shared" si="305"/>
        <v>#N/A</v>
      </c>
      <c r="HK14" s="169" t="e">
        <f t="shared" si="305"/>
        <v>#N/A</v>
      </c>
      <c r="HL14" s="169" t="e">
        <f t="shared" si="305"/>
        <v>#N/A</v>
      </c>
      <c r="HM14" s="169" t="e">
        <f t="shared" si="305"/>
        <v>#N/A</v>
      </c>
      <c r="HN14" s="169" t="e">
        <f t="shared" si="305"/>
        <v>#N/A</v>
      </c>
      <c r="HO14" s="169" t="e">
        <f t="shared" si="305"/>
        <v>#N/A</v>
      </c>
      <c r="HP14" s="169" t="e">
        <f t="shared" si="305"/>
        <v>#N/A</v>
      </c>
      <c r="HQ14" s="169" t="e">
        <f t="shared" si="305"/>
        <v>#N/A</v>
      </c>
      <c r="HR14" s="169" t="e">
        <f t="shared" si="305"/>
        <v>#N/A</v>
      </c>
      <c r="HS14" s="169" t="e">
        <f t="shared" si="305"/>
        <v>#N/A</v>
      </c>
      <c r="HT14" s="169" t="e">
        <f t="shared" si="305"/>
        <v>#N/A</v>
      </c>
      <c r="HU14" s="169" t="e">
        <f t="shared" si="305"/>
        <v>#N/A</v>
      </c>
      <c r="HV14" s="169" t="e">
        <f t="shared" si="305"/>
        <v>#N/A</v>
      </c>
      <c r="HW14" s="169" t="e">
        <f t="shared" si="305"/>
        <v>#N/A</v>
      </c>
      <c r="HX14" s="169" t="e">
        <f t="shared" si="305"/>
        <v>#N/A</v>
      </c>
      <c r="HY14" s="169" t="e">
        <f t="shared" si="305"/>
        <v>#N/A</v>
      </c>
      <c r="HZ14" s="169" t="e">
        <f t="shared" si="305"/>
        <v>#N/A</v>
      </c>
      <c r="IA14" s="169" t="e">
        <f t="shared" si="305"/>
        <v>#N/A</v>
      </c>
      <c r="IB14" s="169" t="e">
        <f t="shared" si="305"/>
        <v>#N/A</v>
      </c>
      <c r="IC14" s="169" t="e">
        <f t="shared" si="305"/>
        <v>#N/A</v>
      </c>
      <c r="ID14" s="169" t="e">
        <f t="shared" si="305"/>
        <v>#N/A</v>
      </c>
      <c r="IE14" s="169" t="e">
        <f t="shared" si="305"/>
        <v>#N/A</v>
      </c>
      <c r="IF14" s="169" t="e">
        <f t="shared" si="305"/>
        <v>#N/A</v>
      </c>
      <c r="IG14" s="169" t="e">
        <f t="shared" si="305"/>
        <v>#N/A</v>
      </c>
      <c r="IH14" s="169" t="e">
        <f t="shared" si="305"/>
        <v>#N/A</v>
      </c>
      <c r="II14" s="169" t="e">
        <f t="shared" si="305"/>
        <v>#N/A</v>
      </c>
      <c r="IJ14" s="169" t="e">
        <f t="shared" si="305"/>
        <v>#N/A</v>
      </c>
      <c r="IK14" s="169" t="e">
        <f t="shared" si="305"/>
        <v>#N/A</v>
      </c>
      <c r="IL14" s="169" t="e">
        <f t="shared" si="305"/>
        <v>#N/A</v>
      </c>
      <c r="IM14" s="169" t="e">
        <f t="shared" si="305"/>
        <v>#N/A</v>
      </c>
      <c r="IN14" s="169" t="e">
        <f t="shared" si="305"/>
        <v>#N/A</v>
      </c>
      <c r="IO14" s="169" t="e">
        <f t="shared" si="305"/>
        <v>#N/A</v>
      </c>
      <c r="IP14" s="169" t="e">
        <f t="shared" si="305"/>
        <v>#N/A</v>
      </c>
      <c r="IQ14" s="169" t="e">
        <f t="shared" si="305"/>
        <v>#N/A</v>
      </c>
      <c r="IR14" s="169" t="e">
        <f t="shared" si="305"/>
        <v>#N/A</v>
      </c>
      <c r="IS14" s="169" t="e">
        <f t="shared" si="305"/>
        <v>#N/A</v>
      </c>
      <c r="IT14" s="169" t="e">
        <f t="shared" si="305"/>
        <v>#N/A</v>
      </c>
      <c r="IU14" s="169" t="e">
        <f t="shared" si="305"/>
        <v>#N/A</v>
      </c>
      <c r="IV14" s="169" t="e">
        <f t="shared" si="305"/>
        <v>#N/A</v>
      </c>
      <c r="IW14" s="169" t="e">
        <f t="shared" si="305"/>
        <v>#N/A</v>
      </c>
      <c r="IX14" s="169" t="e">
        <f t="shared" si="305"/>
        <v>#N/A</v>
      </c>
      <c r="IY14" s="169" t="e">
        <f t="shared" si="305"/>
        <v>#N/A</v>
      </c>
      <c r="IZ14" s="169" t="e">
        <f t="shared" si="305"/>
        <v>#N/A</v>
      </c>
      <c r="JA14" s="169" t="e">
        <f t="shared" si="305"/>
        <v>#N/A</v>
      </c>
      <c r="JB14" s="169" t="e">
        <f t="shared" si="305"/>
        <v>#N/A</v>
      </c>
      <c r="JC14" s="169" t="e">
        <f t="shared" si="305"/>
        <v>#N/A</v>
      </c>
      <c r="JD14" s="169" t="e">
        <f t="shared" ref="JD14:KN14" si="306">(JD2/IY2)^(1/5)-1</f>
        <v>#N/A</v>
      </c>
      <c r="JE14" s="169" t="e">
        <f t="shared" si="306"/>
        <v>#N/A</v>
      </c>
      <c r="JF14" s="169" t="e">
        <f t="shared" si="306"/>
        <v>#N/A</v>
      </c>
      <c r="JG14" s="169" t="e">
        <f t="shared" si="306"/>
        <v>#N/A</v>
      </c>
      <c r="JH14" s="169" t="e">
        <f t="shared" si="306"/>
        <v>#N/A</v>
      </c>
      <c r="JI14" s="169" t="e">
        <f t="shared" si="306"/>
        <v>#N/A</v>
      </c>
      <c r="JJ14" s="169" t="e">
        <f t="shared" si="306"/>
        <v>#N/A</v>
      </c>
      <c r="JK14" s="169" t="e">
        <f t="shared" si="306"/>
        <v>#N/A</v>
      </c>
      <c r="JL14" s="169" t="e">
        <f t="shared" si="306"/>
        <v>#N/A</v>
      </c>
      <c r="JM14" s="169" t="e">
        <f t="shared" si="306"/>
        <v>#N/A</v>
      </c>
      <c r="JN14" s="169" t="e">
        <f t="shared" si="306"/>
        <v>#N/A</v>
      </c>
      <c r="JO14" s="169" t="e">
        <f t="shared" si="306"/>
        <v>#N/A</v>
      </c>
      <c r="JP14" s="169" t="e">
        <f t="shared" si="306"/>
        <v>#N/A</v>
      </c>
      <c r="JQ14" s="169" t="e">
        <f t="shared" si="306"/>
        <v>#N/A</v>
      </c>
      <c r="JR14" s="169" t="e">
        <f t="shared" si="306"/>
        <v>#N/A</v>
      </c>
      <c r="JS14" s="169" t="e">
        <f t="shared" si="306"/>
        <v>#N/A</v>
      </c>
      <c r="JT14" s="169" t="e">
        <f t="shared" si="306"/>
        <v>#N/A</v>
      </c>
      <c r="JU14" s="169" t="e">
        <f t="shared" si="306"/>
        <v>#N/A</v>
      </c>
      <c r="JV14" s="169" t="e">
        <f t="shared" si="306"/>
        <v>#N/A</v>
      </c>
      <c r="JW14" s="169" t="e">
        <f t="shared" si="306"/>
        <v>#N/A</v>
      </c>
      <c r="JX14" s="169" t="e">
        <f t="shared" si="306"/>
        <v>#N/A</v>
      </c>
      <c r="JY14" s="169" t="e">
        <f t="shared" si="306"/>
        <v>#N/A</v>
      </c>
      <c r="JZ14" s="169" t="e">
        <f t="shared" si="306"/>
        <v>#N/A</v>
      </c>
      <c r="KA14" s="169" t="e">
        <f t="shared" si="306"/>
        <v>#N/A</v>
      </c>
      <c r="KB14" s="169" t="e">
        <f t="shared" si="306"/>
        <v>#N/A</v>
      </c>
      <c r="KC14" s="169" t="e">
        <f t="shared" si="306"/>
        <v>#N/A</v>
      </c>
      <c r="KD14" s="169" t="e">
        <f t="shared" si="306"/>
        <v>#N/A</v>
      </c>
      <c r="KE14" s="169" t="e">
        <f t="shared" si="306"/>
        <v>#N/A</v>
      </c>
      <c r="KF14" s="169" t="e">
        <f t="shared" si="306"/>
        <v>#N/A</v>
      </c>
      <c r="KG14" s="169" t="e">
        <f t="shared" si="306"/>
        <v>#N/A</v>
      </c>
      <c r="KH14" s="169" t="e">
        <f t="shared" si="306"/>
        <v>#N/A</v>
      </c>
      <c r="KI14" s="169" t="e">
        <f t="shared" si="306"/>
        <v>#N/A</v>
      </c>
      <c r="KJ14" s="169" t="e">
        <f t="shared" si="306"/>
        <v>#N/A</v>
      </c>
      <c r="KK14" s="169" t="e">
        <f t="shared" si="306"/>
        <v>#N/A</v>
      </c>
      <c r="KL14" s="169" t="e">
        <f t="shared" si="306"/>
        <v>#N/A</v>
      </c>
      <c r="KM14" s="169" t="e">
        <f t="shared" si="306"/>
        <v>#N/A</v>
      </c>
      <c r="KN14" s="169" t="e">
        <f t="shared" si="306"/>
        <v>#N/A</v>
      </c>
    </row>
    <row r="15" spans="1:300" x14ac:dyDescent="0.3">
      <c r="A15" t="str">
        <f t="shared" ref="A15:A20" si="307">A3</f>
        <v>US</v>
      </c>
      <c r="G15" s="169">
        <f t="shared" ref="G15:G22" si="308">(G3/B3)^(1/5)-1</f>
        <v>0.1486983549970351</v>
      </c>
      <c r="H15" s="169">
        <f t="shared" ref="H15:H22" si="309">(H3/C3)^(1/5)-1</f>
        <v>0.18466445254224406</v>
      </c>
      <c r="I15" s="169">
        <f t="shared" ref="I15:I22" si="310">(I3/D3)^(1/5)-1</f>
        <v>0.20791087977228595</v>
      </c>
      <c r="J15" s="169">
        <f t="shared" ref="J15:J22" si="311">(J3/E3)^(1/5)-1</f>
        <v>0.18664882623542334</v>
      </c>
      <c r="K15" s="169">
        <f t="shared" ref="K15:K22" si="312">(K3/F3)^(1/5)-1</f>
        <v>0.17483185214392605</v>
      </c>
      <c r="L15" s="169">
        <f t="shared" ref="L15:L22" si="313">(L3/G3)^(1/5)-1</f>
        <v>0.1967245924901726</v>
      </c>
      <c r="M15" s="169">
        <f t="shared" ref="M15:M22" si="314">(M3/H3)^(1/5)-1</f>
        <v>0.17607902252467356</v>
      </c>
      <c r="N15" s="169">
        <f t="shared" ref="N15:N22" si="315">(N3/I3)^(1/5)-1</f>
        <v>0.18747174576884862</v>
      </c>
      <c r="O15" s="169">
        <f t="shared" ref="O15:O22" si="316">(O3/J3)^(1/5)-1</f>
        <v>0.21975540946693473</v>
      </c>
      <c r="P15" s="169">
        <f t="shared" ref="P15:P22" si="317">(P3/K3)^(1/5)-1</f>
        <v>0.20214493199953942</v>
      </c>
      <c r="Q15" s="169">
        <f t="shared" ref="Q15:Q22" si="318">(Q3/L3)^(1/5)-1</f>
        <v>0.29935328030539643</v>
      </c>
      <c r="R15" s="169">
        <f t="shared" ref="R15:R22" si="319">(R3/M3)^(1/5)-1</f>
        <v>0.31102162512174147</v>
      </c>
      <c r="S15" s="169">
        <f t="shared" ref="S15:S22" si="320">(S3/N3)^(1/5)-1</f>
        <v>0.29283734880064749</v>
      </c>
      <c r="T15" s="169">
        <f t="shared" ref="T15:T22" si="321">(T3/O3)^(1/5)-1</f>
        <v>0.3102146764437772</v>
      </c>
      <c r="U15" s="169">
        <f t="shared" ref="U15:U22" si="322">(U3/P3)^(1/5)-1</f>
        <v>0.3639380262552574</v>
      </c>
      <c r="V15" s="169">
        <f t="shared" ref="V15:V22" si="323">(V3/Q3)^(1/5)-1</f>
        <v>0.28693004775621556</v>
      </c>
      <c r="W15" s="169">
        <f t="shared" ref="W15:W22" si="324">(W3/R3)^(1/5)-1</f>
        <v>0.31018377005173359</v>
      </c>
      <c r="X15" s="169">
        <f t="shared" ref="X15:X22" si="325">(X3/S3)^(1/5)-1</f>
        <v>0.31539923538504366</v>
      </c>
      <c r="Y15" s="169">
        <f t="shared" ref="Y15:Y22" si="326">(Y3/T3)^(1/5)-1</f>
        <v>0.30544675486503925</v>
      </c>
      <c r="Z15" s="169">
        <f t="shared" ref="Z15:Z22" si="327">(Z3/U3)^(1/5)-1</f>
        <v>0.29466333577236004</v>
      </c>
      <c r="AA15" s="169">
        <f t="shared" ref="AA15:AA22" si="328">(AA3/V3)^(1/5)-1</f>
        <v>0.28431894737958507</v>
      </c>
      <c r="AB15" s="169">
        <f t="shared" ref="AB15:AB22" si="329">(AB3/W3)^(1/5)-1</f>
        <v>0.25885224320425682</v>
      </c>
      <c r="AC15" s="169">
        <f t="shared" ref="AC15:AC22" si="330">(AC3/X3)^(1/5)-1</f>
        <v>0.26218855898130644</v>
      </c>
      <c r="AD15" s="169">
        <f t="shared" ref="AD15:AD22" si="331">(AD3/Y3)^(1/5)-1</f>
        <v>0.24646548222927467</v>
      </c>
      <c r="AE15" s="169">
        <f t="shared" ref="AE15:AE22" si="332">(AE3/Z3)^(1/5)-1</f>
        <v>0.23943695588837666</v>
      </c>
      <c r="AF15" s="169">
        <f t="shared" ref="AF15:AF22" si="333">(AF3/AA3)^(1/5)-1</f>
        <v>0.23497639490024569</v>
      </c>
      <c r="AG15" s="169" t="e">
        <f t="shared" ref="AG15:AG22" si="334">(AG3/AB3)^(1/5)-1</f>
        <v>#N/A</v>
      </c>
      <c r="AH15" s="169" t="e">
        <f t="shared" ref="AH15:AH22" si="335">(AH3/AC3)^(1/5)-1</f>
        <v>#N/A</v>
      </c>
      <c r="AI15" s="169" t="e">
        <f t="shared" ref="AI15:AI22" si="336">(AI3/AD3)^(1/5)-1</f>
        <v>#N/A</v>
      </c>
      <c r="AJ15" s="169" t="e">
        <f t="shared" ref="AJ15:AJ22" si="337">(AJ3/AE3)^(1/5)-1</f>
        <v>#N/A</v>
      </c>
      <c r="AK15" s="169" t="e">
        <f t="shared" ref="AK15:AK22" si="338">(AK3/AF3)^(1/5)-1</f>
        <v>#N/A</v>
      </c>
      <c r="AL15" s="169" t="e">
        <f t="shared" ref="AL15:AL22" si="339">(AL3/AG3)^(1/5)-1</f>
        <v>#N/A</v>
      </c>
      <c r="AM15" s="169" t="e">
        <f t="shared" ref="AM15:AM22" si="340">(AM3/AH3)^(1/5)-1</f>
        <v>#N/A</v>
      </c>
      <c r="AN15" s="169" t="e">
        <f t="shared" ref="AN15:AN22" si="341">(AN3/AI3)^(1/5)-1</f>
        <v>#N/A</v>
      </c>
      <c r="AO15" s="169" t="e">
        <f t="shared" ref="AO15:AO22" si="342">(AO3/AJ3)^(1/5)-1</f>
        <v>#N/A</v>
      </c>
      <c r="AP15" s="169" t="e">
        <f t="shared" ref="AP15:AP22" si="343">(AP3/AK3)^(1/5)-1</f>
        <v>#N/A</v>
      </c>
      <c r="AQ15" s="169" t="e">
        <f t="shared" ref="AQ15:AQ22" si="344">(AQ3/AL3)^(1/5)-1</f>
        <v>#N/A</v>
      </c>
      <c r="AR15" s="169" t="e">
        <f t="shared" ref="AR15:AR22" si="345">(AR3/AM3)^(1/5)-1</f>
        <v>#N/A</v>
      </c>
      <c r="AS15" s="169" t="e">
        <f t="shared" ref="AS15:AS22" si="346">(AS3/AN3)^(1/5)-1</f>
        <v>#N/A</v>
      </c>
      <c r="AT15" s="169" t="e">
        <f t="shared" ref="AT15:AT22" si="347">(AT3/AO3)^(1/5)-1</f>
        <v>#N/A</v>
      </c>
      <c r="AU15" s="169" t="e">
        <f t="shared" ref="AU15:AU22" si="348">(AU3/AP3)^(1/5)-1</f>
        <v>#N/A</v>
      </c>
      <c r="AV15" s="169" t="e">
        <f t="shared" ref="AV15:AV22" si="349">(AV3/AQ3)^(1/5)-1</f>
        <v>#N/A</v>
      </c>
      <c r="AW15" s="169" t="e">
        <f t="shared" ref="AW15:AW22" si="350">(AW3/AR3)^(1/5)-1</f>
        <v>#N/A</v>
      </c>
      <c r="AX15" s="169" t="e">
        <f t="shared" ref="AX15:AX22" si="351">(AX3/AS3)^(1/5)-1</f>
        <v>#N/A</v>
      </c>
      <c r="AY15" s="169" t="e">
        <f t="shared" ref="AY15:AY22" si="352">(AY3/AT3)^(1/5)-1</f>
        <v>#N/A</v>
      </c>
      <c r="AZ15" s="169" t="e">
        <f t="shared" ref="AZ15:AZ22" si="353">(AZ3/AU3)^(1/5)-1</f>
        <v>#N/A</v>
      </c>
      <c r="BA15" s="169" t="e">
        <f t="shared" ref="BA15:BA22" si="354">(BA3/AV3)^(1/5)-1</f>
        <v>#N/A</v>
      </c>
      <c r="BB15" s="169" t="e">
        <f t="shared" ref="BB15:BB22" si="355">(BB3/AW3)^(1/5)-1</f>
        <v>#N/A</v>
      </c>
      <c r="BC15" s="169" t="e">
        <f t="shared" ref="BC15:BC22" si="356">(BC3/AX3)^(1/5)-1</f>
        <v>#N/A</v>
      </c>
      <c r="BD15" s="169" t="e">
        <f t="shared" ref="BD15:BD22" si="357">(BD3/AY3)^(1/5)-1</f>
        <v>#N/A</v>
      </c>
      <c r="BE15" s="169" t="e">
        <f t="shared" ref="BE15:BE22" si="358">(BE3/AZ3)^(1/5)-1</f>
        <v>#N/A</v>
      </c>
      <c r="BF15" s="169" t="e">
        <f t="shared" ref="BF15:BF22" si="359">(BF3/BA3)^(1/5)-1</f>
        <v>#N/A</v>
      </c>
      <c r="BG15" s="169" t="e">
        <f t="shared" ref="BG15:BG22" si="360">(BG3/BB3)^(1/5)-1</f>
        <v>#N/A</v>
      </c>
      <c r="BH15" s="169" t="e">
        <f t="shared" ref="BH15:BH22" si="361">(BH3/BC3)^(1/5)-1</f>
        <v>#N/A</v>
      </c>
      <c r="BI15" s="169" t="e">
        <f t="shared" ref="BI15:BI22" si="362">(BI3/BD3)^(1/5)-1</f>
        <v>#N/A</v>
      </c>
      <c r="BJ15" s="169" t="e">
        <f t="shared" ref="BJ15:BJ22" si="363">(BJ3/BE3)^(1/5)-1</f>
        <v>#N/A</v>
      </c>
      <c r="BK15" s="169" t="e">
        <f t="shared" ref="BK15:BK22" si="364">(BK3/BF3)^(1/5)-1</f>
        <v>#N/A</v>
      </c>
      <c r="BL15" s="169" t="e">
        <f t="shared" ref="BL15:BL22" si="365">(BL3/BG3)^(1/5)-1</f>
        <v>#N/A</v>
      </c>
      <c r="BM15" s="169" t="e">
        <f t="shared" ref="BM15:BM22" si="366">(BM3/BH3)^(1/5)-1</f>
        <v>#N/A</v>
      </c>
      <c r="BN15" s="169" t="e">
        <f t="shared" ref="BN15:BN22" si="367">(BN3/BI3)^(1/5)-1</f>
        <v>#N/A</v>
      </c>
      <c r="BO15" s="169" t="e">
        <f t="shared" ref="BO15:BO22" si="368">(BO3/BJ3)^(1/5)-1</f>
        <v>#N/A</v>
      </c>
      <c r="BP15" s="169" t="e">
        <f t="shared" ref="BP15:BP22" si="369">(BP3/BK3)^(1/5)-1</f>
        <v>#N/A</v>
      </c>
      <c r="BQ15" s="169" t="e">
        <f t="shared" ref="BQ15:BQ22" si="370">(BQ3/BL3)^(1/5)-1</f>
        <v>#N/A</v>
      </c>
      <c r="BR15" s="169" t="e">
        <f t="shared" ref="BR15:BR22" si="371">(BR3/BM3)^(1/5)-1</f>
        <v>#N/A</v>
      </c>
      <c r="BS15" s="169" t="e">
        <f t="shared" ref="BS15:BS22" si="372">(BS3/BN3)^(1/5)-1</f>
        <v>#N/A</v>
      </c>
      <c r="BT15" s="169" t="e">
        <f t="shared" ref="BT15:BT22" si="373">(BT3/BO3)^(1/5)-1</f>
        <v>#N/A</v>
      </c>
      <c r="BU15" s="169" t="e">
        <f t="shared" ref="BU15:BU22" si="374">(BU3/BP3)^(1/5)-1</f>
        <v>#N/A</v>
      </c>
      <c r="BV15" s="169" t="e">
        <f t="shared" ref="BV15:BV22" si="375">(BV3/BQ3)^(1/5)-1</f>
        <v>#N/A</v>
      </c>
      <c r="BW15" s="169" t="e">
        <f t="shared" ref="BW15:BW22" si="376">(BW3/BR3)^(1/5)-1</f>
        <v>#N/A</v>
      </c>
      <c r="BX15" s="169" t="e">
        <f t="shared" ref="BX15:BX22" si="377">(BX3/BS3)^(1/5)-1</f>
        <v>#N/A</v>
      </c>
      <c r="BY15" s="169" t="e">
        <f t="shared" ref="BY15:BY22" si="378">(BY3/BT3)^(1/5)-1</f>
        <v>#N/A</v>
      </c>
      <c r="BZ15" s="169" t="e">
        <f t="shared" ref="BZ15:BZ22" si="379">(BZ3/BU3)^(1/5)-1</f>
        <v>#N/A</v>
      </c>
      <c r="CA15" s="169" t="e">
        <f t="shared" ref="CA15:CA22" si="380">(CA3/BV3)^(1/5)-1</f>
        <v>#N/A</v>
      </c>
      <c r="CB15" s="169" t="e">
        <f t="shared" ref="CB15:CB22" si="381">(CB3/BW3)^(1/5)-1</f>
        <v>#N/A</v>
      </c>
      <c r="CC15" s="169" t="e">
        <f t="shared" ref="CC15:CC22" si="382">(CC3/BX3)^(1/5)-1</f>
        <v>#N/A</v>
      </c>
      <c r="CD15" s="169" t="e">
        <f t="shared" ref="CD15:CD22" si="383">(CD3/BY3)^(1/5)-1</f>
        <v>#N/A</v>
      </c>
      <c r="CE15" s="169" t="e">
        <f t="shared" ref="CE15:CE22" si="384">(CE3/BZ3)^(1/5)-1</f>
        <v>#N/A</v>
      </c>
      <c r="CF15" s="169" t="e">
        <f t="shared" ref="CF15:CF22" si="385">(CF3/CA3)^(1/5)-1</f>
        <v>#N/A</v>
      </c>
      <c r="CG15" s="169" t="e">
        <f t="shared" ref="CG15:CG22" si="386">(CG3/CB3)^(1/5)-1</f>
        <v>#N/A</v>
      </c>
      <c r="CH15" s="169" t="e">
        <f t="shared" ref="CH15:CH22" si="387">(CH3/CC3)^(1/5)-1</f>
        <v>#N/A</v>
      </c>
      <c r="CI15" s="169" t="e">
        <f t="shared" ref="CI15:CI22" si="388">(CI3/CD3)^(1/5)-1</f>
        <v>#N/A</v>
      </c>
      <c r="CJ15" s="169" t="e">
        <f t="shared" ref="CJ15:CJ22" si="389">(CJ3/CE3)^(1/5)-1</f>
        <v>#N/A</v>
      </c>
      <c r="CK15" s="169" t="e">
        <f t="shared" ref="CK15:CK22" si="390">(CK3/CF3)^(1/5)-1</f>
        <v>#N/A</v>
      </c>
      <c r="CL15" s="169" t="e">
        <f t="shared" ref="CL15:CL22" si="391">(CL3/CG3)^(1/5)-1</f>
        <v>#N/A</v>
      </c>
      <c r="CM15" s="169" t="e">
        <f t="shared" ref="CM15:CM22" si="392">(CM3/CH3)^(1/5)-1</f>
        <v>#N/A</v>
      </c>
      <c r="CN15" s="169" t="e">
        <f t="shared" ref="CN15:CN22" si="393">(CN3/CI3)^(1/5)-1</f>
        <v>#N/A</v>
      </c>
      <c r="CO15" s="169" t="e">
        <f t="shared" ref="CO15:CO22" si="394">(CO3/CJ3)^(1/5)-1</f>
        <v>#N/A</v>
      </c>
      <c r="CP15" s="169" t="e">
        <f t="shared" ref="CP15:CP22" si="395">(CP3/CK3)^(1/5)-1</f>
        <v>#N/A</v>
      </c>
      <c r="CQ15" s="169" t="e">
        <f t="shared" ref="CQ15:CQ22" si="396">(CQ3/CL3)^(1/5)-1</f>
        <v>#N/A</v>
      </c>
      <c r="CR15" s="169" t="e">
        <f t="shared" ref="CR15:CR22" si="397">(CR3/CM3)^(1/5)-1</f>
        <v>#N/A</v>
      </c>
      <c r="CS15" s="169" t="e">
        <f t="shared" ref="CS15:CS22" si="398">(CS3/CN3)^(1/5)-1</f>
        <v>#N/A</v>
      </c>
      <c r="CT15" s="169" t="e">
        <f t="shared" ref="CT15:CT22" si="399">(CT3/CO3)^(1/5)-1</f>
        <v>#N/A</v>
      </c>
      <c r="CU15" s="169" t="e">
        <f t="shared" ref="CU15:CU22" si="400">(CU3/CP3)^(1/5)-1</f>
        <v>#N/A</v>
      </c>
      <c r="CV15" s="169" t="e">
        <f t="shared" ref="CV15:CV22" si="401">(CV3/CQ3)^(1/5)-1</f>
        <v>#N/A</v>
      </c>
      <c r="CW15" s="169" t="e">
        <f t="shared" ref="CW15:CW22" si="402">(CW3/CR3)^(1/5)-1</f>
        <v>#N/A</v>
      </c>
      <c r="CX15" s="169" t="e">
        <f t="shared" ref="CX15:CX22" si="403">(CX3/CS3)^(1/5)-1</f>
        <v>#N/A</v>
      </c>
      <c r="CY15" s="169" t="e">
        <f t="shared" ref="CY15:CY22" si="404">(CY3/CT3)^(1/5)-1</f>
        <v>#N/A</v>
      </c>
      <c r="CZ15" s="169" t="e">
        <f t="shared" ref="CZ15:CZ22" si="405">(CZ3/CU3)^(1/5)-1</f>
        <v>#N/A</v>
      </c>
      <c r="DA15" s="169" t="e">
        <f t="shared" ref="DA15:DA22" si="406">(DA3/CV3)^(1/5)-1</f>
        <v>#N/A</v>
      </c>
      <c r="DB15" s="169" t="e">
        <f t="shared" ref="DB15:DB22" si="407">(DB3/CW3)^(1/5)-1</f>
        <v>#N/A</v>
      </c>
      <c r="DC15" s="169" t="e">
        <f t="shared" ref="DC15:DC22" si="408">(DC3/CX3)^(1/5)-1</f>
        <v>#N/A</v>
      </c>
      <c r="DD15" s="169" t="e">
        <f t="shared" ref="DD15:DD22" si="409">(DD3/CY3)^(1/5)-1</f>
        <v>#N/A</v>
      </c>
      <c r="DE15" s="169" t="e">
        <f t="shared" ref="DE15:DE22" si="410">(DE3/CZ3)^(1/5)-1</f>
        <v>#N/A</v>
      </c>
      <c r="DF15" s="169" t="e">
        <f t="shared" ref="DF15:DF22" si="411">(DF3/DA3)^(1/5)-1</f>
        <v>#N/A</v>
      </c>
      <c r="DG15" s="169" t="e">
        <f t="shared" ref="DG15:DG22" si="412">(DG3/DB3)^(1/5)-1</f>
        <v>#N/A</v>
      </c>
      <c r="DH15" s="169" t="e">
        <f t="shared" ref="DH15:DH22" si="413">(DH3/DC3)^(1/5)-1</f>
        <v>#N/A</v>
      </c>
      <c r="DI15" s="169" t="e">
        <f t="shared" ref="DI15:DI22" si="414">(DI3/DD3)^(1/5)-1</f>
        <v>#N/A</v>
      </c>
      <c r="DJ15" s="169" t="e">
        <f t="shared" ref="DJ15:DJ22" si="415">(DJ3/DE3)^(1/5)-1</f>
        <v>#N/A</v>
      </c>
      <c r="DK15" s="169" t="e">
        <f t="shared" ref="DK15:DK22" si="416">(DK3/DF3)^(1/5)-1</f>
        <v>#N/A</v>
      </c>
      <c r="DL15" s="169" t="e">
        <f t="shared" ref="DL15:DL22" si="417">(DL3/DG3)^(1/5)-1</f>
        <v>#N/A</v>
      </c>
      <c r="DM15" s="169" t="e">
        <f t="shared" ref="DM15:DM22" si="418">(DM3/DH3)^(1/5)-1</f>
        <v>#N/A</v>
      </c>
      <c r="DN15" s="169" t="e">
        <f t="shared" ref="DN15:DN22" si="419">(DN3/DI3)^(1/5)-1</f>
        <v>#N/A</v>
      </c>
      <c r="DO15" s="169" t="e">
        <f t="shared" ref="DO15:DO22" si="420">(DO3/DJ3)^(1/5)-1</f>
        <v>#N/A</v>
      </c>
      <c r="DP15" s="169" t="e">
        <f t="shared" ref="DP15:DP22" si="421">(DP3/DK3)^(1/5)-1</f>
        <v>#N/A</v>
      </c>
      <c r="DQ15" s="169" t="e">
        <f t="shared" ref="DQ15:DQ22" si="422">(DQ3/DL3)^(1/5)-1</f>
        <v>#N/A</v>
      </c>
      <c r="DR15" s="169" t="e">
        <f t="shared" ref="DR15:DR22" si="423">(DR3/DM3)^(1/5)-1</f>
        <v>#N/A</v>
      </c>
      <c r="DS15" s="169" t="e">
        <f t="shared" ref="DS15:DS22" si="424">(DS3/DN3)^(1/5)-1</f>
        <v>#N/A</v>
      </c>
      <c r="DT15" s="169" t="e">
        <f t="shared" ref="DT15:DT22" si="425">(DT3/DO3)^(1/5)-1</f>
        <v>#N/A</v>
      </c>
      <c r="DU15" s="169" t="e">
        <f t="shared" ref="DU15:DU22" si="426">(DU3/DP3)^(1/5)-1</f>
        <v>#N/A</v>
      </c>
      <c r="DV15" s="169" t="e">
        <f t="shared" ref="DV15:DV22" si="427">(DV3/DQ3)^(1/5)-1</f>
        <v>#N/A</v>
      </c>
      <c r="DW15" s="169" t="e">
        <f t="shared" ref="DW15:DW22" si="428">(DW3/DR3)^(1/5)-1</f>
        <v>#N/A</v>
      </c>
      <c r="DX15" s="169" t="e">
        <f t="shared" ref="DX15:DX22" si="429">(DX3/DS3)^(1/5)-1</f>
        <v>#N/A</v>
      </c>
      <c r="DY15" s="169" t="e">
        <f t="shared" ref="DY15:DY22" si="430">(DY3/DT3)^(1/5)-1</f>
        <v>#N/A</v>
      </c>
      <c r="DZ15" s="169" t="e">
        <f t="shared" ref="DZ15:DZ22" si="431">(DZ3/DU3)^(1/5)-1</f>
        <v>#N/A</v>
      </c>
      <c r="EA15" s="169" t="e">
        <f t="shared" ref="EA15:EA22" si="432">(EA3/DV3)^(1/5)-1</f>
        <v>#N/A</v>
      </c>
      <c r="EB15" s="169" t="e">
        <f t="shared" ref="EB15:EB22" si="433">(EB3/DW3)^(1/5)-1</f>
        <v>#N/A</v>
      </c>
      <c r="EC15" s="169" t="e">
        <f t="shared" ref="EC15:EC22" si="434">(EC3/DX3)^(1/5)-1</f>
        <v>#N/A</v>
      </c>
      <c r="ED15" s="169" t="e">
        <f t="shared" ref="ED15:ED22" si="435">(ED3/DY3)^(1/5)-1</f>
        <v>#N/A</v>
      </c>
      <c r="EE15" s="169" t="e">
        <f t="shared" ref="EE15:EE22" si="436">(EE3/DZ3)^(1/5)-1</f>
        <v>#N/A</v>
      </c>
      <c r="EF15" s="169" t="e">
        <f t="shared" ref="EF15:EF22" si="437">(EF3/EA3)^(1/5)-1</f>
        <v>#N/A</v>
      </c>
      <c r="EG15" s="169" t="e">
        <f t="shared" ref="EG15:EG22" si="438">(EG3/EB3)^(1/5)-1</f>
        <v>#N/A</v>
      </c>
      <c r="EH15" s="169" t="e">
        <f t="shared" ref="EH15:EH22" si="439">(EH3/EC3)^(1/5)-1</f>
        <v>#N/A</v>
      </c>
      <c r="EI15" s="169" t="e">
        <f t="shared" ref="EI15:EI22" si="440">(EI3/ED3)^(1/5)-1</f>
        <v>#N/A</v>
      </c>
      <c r="EJ15" s="169" t="e">
        <f t="shared" ref="EJ15:EJ22" si="441">(EJ3/EE3)^(1/5)-1</f>
        <v>#N/A</v>
      </c>
      <c r="EK15" s="169" t="e">
        <f t="shared" ref="EK15:EK22" si="442">(EK3/EF3)^(1/5)-1</f>
        <v>#N/A</v>
      </c>
      <c r="EL15" s="169" t="e">
        <f t="shared" ref="EL15:EL22" si="443">(EL3/EG3)^(1/5)-1</f>
        <v>#N/A</v>
      </c>
      <c r="EM15" s="169" t="e">
        <f t="shared" ref="EM15:EM22" si="444">(EM3/EH3)^(1/5)-1</f>
        <v>#N/A</v>
      </c>
      <c r="EN15" s="169" t="e">
        <f t="shared" ref="EN15:EN22" si="445">(EN3/EI3)^(1/5)-1</f>
        <v>#N/A</v>
      </c>
      <c r="EO15" s="169" t="e">
        <f t="shared" ref="EO15:EO22" si="446">(EO3/EJ3)^(1/5)-1</f>
        <v>#N/A</v>
      </c>
      <c r="EP15" s="169" t="e">
        <f t="shared" ref="EP15:EP22" si="447">(EP3/EK3)^(1/5)-1</f>
        <v>#N/A</v>
      </c>
      <c r="EQ15" s="169" t="e">
        <f t="shared" ref="EQ15:EQ22" si="448">(EQ3/EL3)^(1/5)-1</f>
        <v>#N/A</v>
      </c>
      <c r="ER15" s="169" t="e">
        <f t="shared" ref="ER15:ER22" si="449">(ER3/EM3)^(1/5)-1</f>
        <v>#N/A</v>
      </c>
      <c r="ES15" s="169" t="e">
        <f t="shared" ref="ES15:ES22" si="450">(ES3/EN3)^(1/5)-1</f>
        <v>#N/A</v>
      </c>
      <c r="ET15" s="169" t="e">
        <f t="shared" ref="ET15:ET22" si="451">(ET3/EO3)^(1/5)-1</f>
        <v>#N/A</v>
      </c>
      <c r="EU15" s="169" t="e">
        <f t="shared" ref="EU15:EU22" si="452">(EU3/EP3)^(1/5)-1</f>
        <v>#N/A</v>
      </c>
      <c r="EV15" s="169" t="e">
        <f t="shared" ref="EV15:EV22" si="453">(EV3/EQ3)^(1/5)-1</f>
        <v>#N/A</v>
      </c>
      <c r="EW15" s="169" t="e">
        <f t="shared" ref="EW15:EW22" si="454">(EW3/ER3)^(1/5)-1</f>
        <v>#N/A</v>
      </c>
      <c r="EX15" s="169" t="e">
        <f t="shared" ref="EX15:EX22" si="455">(EX3/ES3)^(1/5)-1</f>
        <v>#N/A</v>
      </c>
      <c r="EY15" s="169" t="e">
        <f t="shared" ref="EY15:EY22" si="456">(EY3/ET3)^(1/5)-1</f>
        <v>#N/A</v>
      </c>
      <c r="EZ15" s="169" t="e">
        <f t="shared" ref="EZ15:EZ22" si="457">(EZ3/EU3)^(1/5)-1</f>
        <v>#N/A</v>
      </c>
      <c r="FA15" s="169" t="e">
        <f t="shared" ref="FA15:FA22" si="458">(FA3/EV3)^(1/5)-1</f>
        <v>#N/A</v>
      </c>
      <c r="FB15" s="169" t="e">
        <f t="shared" ref="FB15:FB22" si="459">(FB3/EW3)^(1/5)-1</f>
        <v>#N/A</v>
      </c>
      <c r="FC15" s="169" t="e">
        <f t="shared" ref="FC15:FC22" si="460">(FC3/EX3)^(1/5)-1</f>
        <v>#N/A</v>
      </c>
      <c r="FD15" s="169" t="e">
        <f t="shared" ref="FD15:FD22" si="461">(FD3/EY3)^(1/5)-1</f>
        <v>#N/A</v>
      </c>
      <c r="FE15" s="169" t="e">
        <f t="shared" ref="FE15:FE22" si="462">(FE3/EZ3)^(1/5)-1</f>
        <v>#N/A</v>
      </c>
      <c r="FF15" s="169" t="e">
        <f t="shared" ref="FF15:FF22" si="463">(FF3/FA3)^(1/5)-1</f>
        <v>#N/A</v>
      </c>
      <c r="FG15" s="169" t="e">
        <f t="shared" ref="FG15:FG22" si="464">(FG3/FB3)^(1/5)-1</f>
        <v>#N/A</v>
      </c>
      <c r="FH15" s="169" t="e">
        <f t="shared" ref="FH15:FH22" si="465">(FH3/FC3)^(1/5)-1</f>
        <v>#N/A</v>
      </c>
      <c r="FI15" s="169" t="e">
        <f t="shared" ref="FI15:FI22" si="466">(FI3/FD3)^(1/5)-1</f>
        <v>#N/A</v>
      </c>
      <c r="FJ15" s="169" t="e">
        <f t="shared" ref="FJ15:FJ22" si="467">(FJ3/FE3)^(1/5)-1</f>
        <v>#N/A</v>
      </c>
      <c r="FK15" s="169" t="e">
        <f t="shared" ref="FK15:FK22" si="468">(FK3/FF3)^(1/5)-1</f>
        <v>#N/A</v>
      </c>
      <c r="FL15" s="169" t="e">
        <f t="shared" ref="FL15:FL22" si="469">(FL3/FG3)^(1/5)-1</f>
        <v>#N/A</v>
      </c>
      <c r="FM15" s="169" t="e">
        <f t="shared" ref="FM15:FM22" si="470">(FM3/FH3)^(1/5)-1</f>
        <v>#N/A</v>
      </c>
      <c r="FN15" s="169" t="e">
        <f t="shared" ref="FN15:FN22" si="471">(FN3/FI3)^(1/5)-1</f>
        <v>#N/A</v>
      </c>
      <c r="FO15" s="169" t="e">
        <f t="shared" ref="FO15:FO22" si="472">(FO3/FJ3)^(1/5)-1</f>
        <v>#N/A</v>
      </c>
      <c r="FP15" s="169" t="e">
        <f t="shared" ref="FP15:FP22" si="473">(FP3/FK3)^(1/5)-1</f>
        <v>#N/A</v>
      </c>
      <c r="FQ15" s="169" t="e">
        <f t="shared" ref="FQ15:FQ22" si="474">(FQ3/FL3)^(1/5)-1</f>
        <v>#N/A</v>
      </c>
      <c r="FR15" s="169" t="e">
        <f t="shared" ref="FR15:FR22" si="475">(FR3/FM3)^(1/5)-1</f>
        <v>#N/A</v>
      </c>
      <c r="FS15" s="169" t="e">
        <f t="shared" ref="FS15:FS22" si="476">(FS3/FN3)^(1/5)-1</f>
        <v>#N/A</v>
      </c>
      <c r="FT15" s="169" t="e">
        <f t="shared" ref="FT15:FT22" si="477">(FT3/FO3)^(1/5)-1</f>
        <v>#N/A</v>
      </c>
      <c r="FU15" s="169" t="e">
        <f t="shared" ref="FU15:FU22" si="478">(FU3/FP3)^(1/5)-1</f>
        <v>#N/A</v>
      </c>
      <c r="FV15" s="169" t="e">
        <f t="shared" ref="FV15:FV22" si="479">(FV3/FQ3)^(1/5)-1</f>
        <v>#N/A</v>
      </c>
      <c r="FW15" s="169" t="e">
        <f t="shared" ref="FW15:FW22" si="480">(FW3/FR3)^(1/5)-1</f>
        <v>#N/A</v>
      </c>
      <c r="FX15" s="169" t="e">
        <f t="shared" ref="FX15:FX22" si="481">(FX3/FS3)^(1/5)-1</f>
        <v>#N/A</v>
      </c>
      <c r="FY15" s="169" t="e">
        <f t="shared" ref="FY15:FY22" si="482">(FY3/FT3)^(1/5)-1</f>
        <v>#N/A</v>
      </c>
      <c r="FZ15" s="169" t="e">
        <f t="shared" ref="FZ15:FZ22" si="483">(FZ3/FU3)^(1/5)-1</f>
        <v>#N/A</v>
      </c>
      <c r="GA15" s="169" t="e">
        <f t="shared" ref="GA15:GA22" si="484">(GA3/FV3)^(1/5)-1</f>
        <v>#N/A</v>
      </c>
      <c r="GB15" s="169" t="e">
        <f t="shared" ref="GB15:GB22" si="485">(GB3/FW3)^(1/5)-1</f>
        <v>#N/A</v>
      </c>
      <c r="GC15" s="169" t="e">
        <f t="shared" ref="GC15:GC22" si="486">(GC3/FX3)^(1/5)-1</f>
        <v>#N/A</v>
      </c>
      <c r="GD15" s="169" t="e">
        <f t="shared" ref="GD15:GD22" si="487">(GD3/FY3)^(1/5)-1</f>
        <v>#N/A</v>
      </c>
      <c r="GE15" s="169" t="e">
        <f t="shared" ref="GE15:GE22" si="488">(GE3/FZ3)^(1/5)-1</f>
        <v>#N/A</v>
      </c>
      <c r="GF15" s="169" t="e">
        <f t="shared" ref="GF15:GF22" si="489">(GF3/GA3)^(1/5)-1</f>
        <v>#N/A</v>
      </c>
      <c r="GG15" s="169" t="e">
        <f t="shared" ref="GG15:GG22" si="490">(GG3/GB3)^(1/5)-1</f>
        <v>#N/A</v>
      </c>
      <c r="GH15" s="169" t="e">
        <f t="shared" ref="GH15:GH22" si="491">(GH3/GC3)^(1/5)-1</f>
        <v>#N/A</v>
      </c>
      <c r="GI15" s="169" t="e">
        <f t="shared" ref="GI15:GI22" si="492">(GI3/GD3)^(1/5)-1</f>
        <v>#N/A</v>
      </c>
      <c r="GJ15" s="169" t="e">
        <f t="shared" ref="GJ15:GJ22" si="493">(GJ3/GE3)^(1/5)-1</f>
        <v>#N/A</v>
      </c>
      <c r="GK15" s="169" t="e">
        <f t="shared" ref="GK15:GK22" si="494">(GK3/GF3)^(1/5)-1</f>
        <v>#N/A</v>
      </c>
      <c r="GL15" s="169" t="e">
        <f t="shared" ref="GL15:GL22" si="495">(GL3/GG3)^(1/5)-1</f>
        <v>#N/A</v>
      </c>
      <c r="GM15" s="169" t="e">
        <f t="shared" ref="GM15:GM22" si="496">(GM3/GH3)^(1/5)-1</f>
        <v>#N/A</v>
      </c>
      <c r="GN15" s="169" t="e">
        <f t="shared" ref="GN15:GN22" si="497">(GN3/GI3)^(1/5)-1</f>
        <v>#N/A</v>
      </c>
      <c r="GO15" s="169" t="e">
        <f t="shared" ref="GO15:GO22" si="498">(GO3/GJ3)^(1/5)-1</f>
        <v>#N/A</v>
      </c>
      <c r="GP15" s="169" t="e">
        <f t="shared" ref="GP15:GP22" si="499">(GP3/GK3)^(1/5)-1</f>
        <v>#N/A</v>
      </c>
      <c r="GQ15" s="169" t="e">
        <f t="shared" ref="GQ15:GQ22" si="500">(GQ3/GL3)^(1/5)-1</f>
        <v>#N/A</v>
      </c>
      <c r="GR15" s="169" t="e">
        <f t="shared" ref="GR15:GR22" si="501">(GR3/GM3)^(1/5)-1</f>
        <v>#N/A</v>
      </c>
      <c r="GS15" s="169" t="e">
        <f t="shared" ref="GS15:GS22" si="502">(GS3/GN3)^(1/5)-1</f>
        <v>#N/A</v>
      </c>
      <c r="GT15" s="169" t="e">
        <f t="shared" ref="GT15:GT22" si="503">(GT3/GO3)^(1/5)-1</f>
        <v>#N/A</v>
      </c>
      <c r="GU15" s="169" t="e">
        <f t="shared" ref="GU15:GU22" si="504">(GU3/GP3)^(1/5)-1</f>
        <v>#N/A</v>
      </c>
      <c r="GV15" s="169" t="e">
        <f t="shared" ref="GV15:GV22" si="505">(GV3/GQ3)^(1/5)-1</f>
        <v>#N/A</v>
      </c>
      <c r="GW15" s="169" t="e">
        <f t="shared" ref="GW15:GW22" si="506">(GW3/GR3)^(1/5)-1</f>
        <v>#N/A</v>
      </c>
      <c r="GX15" s="169" t="e">
        <f t="shared" ref="GX15:GX22" si="507">(GX3/GS3)^(1/5)-1</f>
        <v>#N/A</v>
      </c>
      <c r="GY15" s="169" t="e">
        <f t="shared" ref="GY15:GY22" si="508">(GY3/GT3)^(1/5)-1</f>
        <v>#N/A</v>
      </c>
      <c r="GZ15" s="169" t="e">
        <f t="shared" ref="GZ15:GZ22" si="509">(GZ3/GU3)^(1/5)-1</f>
        <v>#N/A</v>
      </c>
      <c r="HA15" s="169" t="e">
        <f t="shared" ref="HA15:HA22" si="510">(HA3/GV3)^(1/5)-1</f>
        <v>#N/A</v>
      </c>
      <c r="HB15" s="169" t="e">
        <f t="shared" ref="HB15:HB22" si="511">(HB3/GW3)^(1/5)-1</f>
        <v>#N/A</v>
      </c>
      <c r="HC15" s="169" t="e">
        <f t="shared" ref="HC15:HC22" si="512">(HC3/GX3)^(1/5)-1</f>
        <v>#N/A</v>
      </c>
      <c r="HD15" s="169" t="e">
        <f t="shared" ref="HD15:HD22" si="513">(HD3/GY3)^(1/5)-1</f>
        <v>#N/A</v>
      </c>
      <c r="HE15" s="169" t="e">
        <f t="shared" ref="HE15:HE22" si="514">(HE3/GZ3)^(1/5)-1</f>
        <v>#N/A</v>
      </c>
      <c r="HF15" s="169" t="e">
        <f t="shared" ref="HF15:HF22" si="515">(HF3/HA3)^(1/5)-1</f>
        <v>#N/A</v>
      </c>
      <c r="HG15" s="169" t="e">
        <f t="shared" ref="HG15:HG22" si="516">(HG3/HB3)^(1/5)-1</f>
        <v>#N/A</v>
      </c>
      <c r="HH15" s="169" t="e">
        <f t="shared" ref="HH15:HH22" si="517">(HH3/HC3)^(1/5)-1</f>
        <v>#N/A</v>
      </c>
      <c r="HI15" s="169" t="e">
        <f t="shared" ref="HI15:HI22" si="518">(HI3/HD3)^(1/5)-1</f>
        <v>#N/A</v>
      </c>
      <c r="HJ15" s="169" t="e">
        <f t="shared" ref="HJ15:HJ22" si="519">(HJ3/HE3)^(1/5)-1</f>
        <v>#N/A</v>
      </c>
      <c r="HK15" s="169" t="e">
        <f t="shared" ref="HK15:HK22" si="520">(HK3/HF3)^(1/5)-1</f>
        <v>#N/A</v>
      </c>
      <c r="HL15" s="169" t="e">
        <f t="shared" ref="HL15:HL22" si="521">(HL3/HG3)^(1/5)-1</f>
        <v>#N/A</v>
      </c>
      <c r="HM15" s="169" t="e">
        <f t="shared" ref="HM15:HM22" si="522">(HM3/HH3)^(1/5)-1</f>
        <v>#N/A</v>
      </c>
      <c r="HN15" s="169" t="e">
        <f t="shared" ref="HN15:HN22" si="523">(HN3/HI3)^(1/5)-1</f>
        <v>#N/A</v>
      </c>
      <c r="HO15" s="169" t="e">
        <f t="shared" ref="HO15:HO22" si="524">(HO3/HJ3)^(1/5)-1</f>
        <v>#N/A</v>
      </c>
      <c r="HP15" s="169" t="e">
        <f t="shared" ref="HP15:HP22" si="525">(HP3/HK3)^(1/5)-1</f>
        <v>#N/A</v>
      </c>
      <c r="HQ15" s="169" t="e">
        <f t="shared" ref="HQ15:HQ22" si="526">(HQ3/HL3)^(1/5)-1</f>
        <v>#N/A</v>
      </c>
      <c r="HR15" s="169" t="e">
        <f t="shared" ref="HR15:HR22" si="527">(HR3/HM3)^(1/5)-1</f>
        <v>#N/A</v>
      </c>
      <c r="HS15" s="169" t="e">
        <f t="shared" ref="HS15:HS22" si="528">(HS3/HN3)^(1/5)-1</f>
        <v>#N/A</v>
      </c>
      <c r="HT15" s="169" t="e">
        <f t="shared" ref="HT15:HT22" si="529">(HT3/HO3)^(1/5)-1</f>
        <v>#N/A</v>
      </c>
      <c r="HU15" s="169" t="e">
        <f t="shared" ref="HU15:HU22" si="530">(HU3/HP3)^(1/5)-1</f>
        <v>#N/A</v>
      </c>
      <c r="HV15" s="169" t="e">
        <f t="shared" ref="HV15:HV22" si="531">(HV3/HQ3)^(1/5)-1</f>
        <v>#N/A</v>
      </c>
      <c r="HW15" s="169" t="e">
        <f t="shared" ref="HW15:HW22" si="532">(HW3/HR3)^(1/5)-1</f>
        <v>#N/A</v>
      </c>
      <c r="HX15" s="169" t="e">
        <f t="shared" ref="HX15:HX22" si="533">(HX3/HS3)^(1/5)-1</f>
        <v>#N/A</v>
      </c>
      <c r="HY15" s="169" t="e">
        <f t="shared" ref="HY15:HY22" si="534">(HY3/HT3)^(1/5)-1</f>
        <v>#N/A</v>
      </c>
      <c r="HZ15" s="169" t="e">
        <f t="shared" ref="HZ15:HZ22" si="535">(HZ3/HU3)^(1/5)-1</f>
        <v>#N/A</v>
      </c>
      <c r="IA15" s="169" t="e">
        <f t="shared" ref="IA15:IA22" si="536">(IA3/HV3)^(1/5)-1</f>
        <v>#N/A</v>
      </c>
      <c r="IB15" s="169" t="e">
        <f t="shared" ref="IB15:IB22" si="537">(IB3/HW3)^(1/5)-1</f>
        <v>#N/A</v>
      </c>
      <c r="IC15" s="169" t="e">
        <f t="shared" ref="IC15:IC22" si="538">(IC3/HX3)^(1/5)-1</f>
        <v>#N/A</v>
      </c>
      <c r="ID15" s="169" t="e">
        <f t="shared" ref="ID15:ID22" si="539">(ID3/HY3)^(1/5)-1</f>
        <v>#N/A</v>
      </c>
      <c r="IE15" s="169" t="e">
        <f t="shared" ref="IE15:IE22" si="540">(IE3/HZ3)^(1/5)-1</f>
        <v>#N/A</v>
      </c>
      <c r="IF15" s="169" t="e">
        <f t="shared" ref="IF15:IF22" si="541">(IF3/IA3)^(1/5)-1</f>
        <v>#N/A</v>
      </c>
      <c r="IG15" s="169" t="e">
        <f t="shared" ref="IG15:IG22" si="542">(IG3/IB3)^(1/5)-1</f>
        <v>#N/A</v>
      </c>
      <c r="IH15" s="169" t="e">
        <f t="shared" ref="IH15:IH22" si="543">(IH3/IC3)^(1/5)-1</f>
        <v>#N/A</v>
      </c>
      <c r="II15" s="169" t="e">
        <f t="shared" ref="II15:II22" si="544">(II3/ID3)^(1/5)-1</f>
        <v>#N/A</v>
      </c>
      <c r="IJ15" s="169" t="e">
        <f t="shared" ref="IJ15:IJ22" si="545">(IJ3/IE3)^(1/5)-1</f>
        <v>#N/A</v>
      </c>
      <c r="IK15" s="169" t="e">
        <f t="shared" ref="IK15:IK22" si="546">(IK3/IF3)^(1/5)-1</f>
        <v>#N/A</v>
      </c>
      <c r="IL15" s="169" t="e">
        <f t="shared" ref="IL15:IL22" si="547">(IL3/IG3)^(1/5)-1</f>
        <v>#N/A</v>
      </c>
      <c r="IM15" s="169" t="e">
        <f t="shared" ref="IM15:IM22" si="548">(IM3/IH3)^(1/5)-1</f>
        <v>#N/A</v>
      </c>
      <c r="IN15" s="169" t="e">
        <f t="shared" ref="IN15:IN22" si="549">(IN3/II3)^(1/5)-1</f>
        <v>#N/A</v>
      </c>
      <c r="IO15" s="169" t="e">
        <f t="shared" ref="IO15:IO22" si="550">(IO3/IJ3)^(1/5)-1</f>
        <v>#N/A</v>
      </c>
      <c r="IP15" s="169" t="e">
        <f t="shared" ref="IP15:IP22" si="551">(IP3/IK3)^(1/5)-1</f>
        <v>#N/A</v>
      </c>
      <c r="IQ15" s="169" t="e">
        <f t="shared" ref="IQ15:IQ22" si="552">(IQ3/IL3)^(1/5)-1</f>
        <v>#N/A</v>
      </c>
      <c r="IR15" s="169" t="e">
        <f t="shared" ref="IR15:IR22" si="553">(IR3/IM3)^(1/5)-1</f>
        <v>#N/A</v>
      </c>
      <c r="IS15" s="169" t="e">
        <f t="shared" ref="IS15:IS22" si="554">(IS3/IN3)^(1/5)-1</f>
        <v>#N/A</v>
      </c>
      <c r="IT15" s="169" t="e">
        <f t="shared" ref="IT15:IT22" si="555">(IT3/IO3)^(1/5)-1</f>
        <v>#N/A</v>
      </c>
      <c r="IU15" s="169" t="e">
        <f t="shared" ref="IU15:IU22" si="556">(IU3/IP3)^(1/5)-1</f>
        <v>#N/A</v>
      </c>
      <c r="IV15" s="169" t="e">
        <f t="shared" ref="IV15:IV22" si="557">(IV3/IQ3)^(1/5)-1</f>
        <v>#N/A</v>
      </c>
      <c r="IW15" s="169" t="e">
        <f t="shared" ref="IW15:IW22" si="558">(IW3/IR3)^(1/5)-1</f>
        <v>#N/A</v>
      </c>
      <c r="IX15" s="169" t="e">
        <f t="shared" ref="IX15:IX22" si="559">(IX3/IS3)^(1/5)-1</f>
        <v>#N/A</v>
      </c>
      <c r="IY15" s="169" t="e">
        <f t="shared" ref="IY15:IY22" si="560">(IY3/IT3)^(1/5)-1</f>
        <v>#N/A</v>
      </c>
      <c r="IZ15" s="169" t="e">
        <f t="shared" ref="IZ15:IZ22" si="561">(IZ3/IU3)^(1/5)-1</f>
        <v>#N/A</v>
      </c>
      <c r="JA15" s="169" t="e">
        <f t="shared" ref="JA15:JA22" si="562">(JA3/IV3)^(1/5)-1</f>
        <v>#N/A</v>
      </c>
      <c r="JB15" s="169" t="e">
        <f t="shared" ref="JB15:JB22" si="563">(JB3/IW3)^(1/5)-1</f>
        <v>#N/A</v>
      </c>
      <c r="JC15" s="169" t="e">
        <f t="shared" ref="JC15:JC22" si="564">(JC3/IX3)^(1/5)-1</f>
        <v>#N/A</v>
      </c>
      <c r="JD15" s="169" t="e">
        <f t="shared" ref="JD15:JD22" si="565">(JD3/IY3)^(1/5)-1</f>
        <v>#N/A</v>
      </c>
      <c r="JE15" s="169" t="e">
        <f t="shared" ref="JE15:JE22" si="566">(JE3/IZ3)^(1/5)-1</f>
        <v>#N/A</v>
      </c>
      <c r="JF15" s="169" t="e">
        <f t="shared" ref="JF15:JF22" si="567">(JF3/JA3)^(1/5)-1</f>
        <v>#N/A</v>
      </c>
      <c r="JG15" s="169" t="e">
        <f t="shared" ref="JG15:JG22" si="568">(JG3/JB3)^(1/5)-1</f>
        <v>#N/A</v>
      </c>
      <c r="JH15" s="169" t="e">
        <f t="shared" ref="JH15:JH22" si="569">(JH3/JC3)^(1/5)-1</f>
        <v>#N/A</v>
      </c>
      <c r="JI15" s="169" t="e">
        <f t="shared" ref="JI15:JI22" si="570">(JI3/JD3)^(1/5)-1</f>
        <v>#N/A</v>
      </c>
      <c r="JJ15" s="169" t="e">
        <f t="shared" ref="JJ15:JJ22" si="571">(JJ3/JE3)^(1/5)-1</f>
        <v>#N/A</v>
      </c>
      <c r="JK15" s="169" t="e">
        <f t="shared" ref="JK15:JK22" si="572">(JK3/JF3)^(1/5)-1</f>
        <v>#N/A</v>
      </c>
      <c r="JL15" s="169" t="e">
        <f t="shared" ref="JL15:JL22" si="573">(JL3/JG3)^(1/5)-1</f>
        <v>#N/A</v>
      </c>
      <c r="JM15" s="169" t="e">
        <f t="shared" ref="JM15:JM22" si="574">(JM3/JH3)^(1/5)-1</f>
        <v>#N/A</v>
      </c>
      <c r="JN15" s="169" t="e">
        <f t="shared" ref="JN15:JN22" si="575">(JN3/JI3)^(1/5)-1</f>
        <v>#N/A</v>
      </c>
      <c r="JO15" s="169" t="e">
        <f t="shared" ref="JO15:JO22" si="576">(JO3/JJ3)^(1/5)-1</f>
        <v>#N/A</v>
      </c>
      <c r="JP15" s="169" t="e">
        <f t="shared" ref="JP15:JP22" si="577">(JP3/JK3)^(1/5)-1</f>
        <v>#N/A</v>
      </c>
      <c r="JQ15" s="169" t="e">
        <f t="shared" ref="JQ15:JQ22" si="578">(JQ3/JL3)^(1/5)-1</f>
        <v>#N/A</v>
      </c>
      <c r="JR15" s="169" t="e">
        <f t="shared" ref="JR15:JR22" si="579">(JR3/JM3)^(1/5)-1</f>
        <v>#N/A</v>
      </c>
      <c r="JS15" s="169" t="e">
        <f t="shared" ref="JS15:JS22" si="580">(JS3/JN3)^(1/5)-1</f>
        <v>#N/A</v>
      </c>
      <c r="JT15" s="169" t="e">
        <f t="shared" ref="JT15:JT22" si="581">(JT3/JO3)^(1/5)-1</f>
        <v>#N/A</v>
      </c>
      <c r="JU15" s="169" t="e">
        <f t="shared" ref="JU15:JU22" si="582">(JU3/JP3)^(1/5)-1</f>
        <v>#N/A</v>
      </c>
      <c r="JV15" s="169" t="e">
        <f t="shared" ref="JV15:JV22" si="583">(JV3/JQ3)^(1/5)-1</f>
        <v>#N/A</v>
      </c>
      <c r="JW15" s="169" t="e">
        <f t="shared" ref="JW15:JW22" si="584">(JW3/JR3)^(1/5)-1</f>
        <v>#N/A</v>
      </c>
      <c r="JX15" s="169" t="e">
        <f t="shared" ref="JX15:JX22" si="585">(JX3/JS3)^(1/5)-1</f>
        <v>#N/A</v>
      </c>
      <c r="JY15" s="169" t="e">
        <f t="shared" ref="JY15:JY22" si="586">(JY3/JT3)^(1/5)-1</f>
        <v>#N/A</v>
      </c>
      <c r="JZ15" s="169" t="e">
        <f t="shared" ref="JZ15:JZ22" si="587">(JZ3/JU3)^(1/5)-1</f>
        <v>#N/A</v>
      </c>
      <c r="KA15" s="169" t="e">
        <f t="shared" ref="KA15:KA22" si="588">(KA3/JV3)^(1/5)-1</f>
        <v>#N/A</v>
      </c>
      <c r="KB15" s="169" t="e">
        <f t="shared" ref="KB15:KB22" si="589">(KB3/JW3)^(1/5)-1</f>
        <v>#N/A</v>
      </c>
      <c r="KC15" s="169" t="e">
        <f t="shared" ref="KC15:KC22" si="590">(KC3/JX3)^(1/5)-1</f>
        <v>#N/A</v>
      </c>
      <c r="KD15" s="169" t="e">
        <f t="shared" ref="KD15:KD22" si="591">(KD3/JY3)^(1/5)-1</f>
        <v>#N/A</v>
      </c>
      <c r="KE15" s="169" t="e">
        <f t="shared" ref="KE15:KE22" si="592">(KE3/JZ3)^(1/5)-1</f>
        <v>#N/A</v>
      </c>
      <c r="KF15" s="169" t="e">
        <f t="shared" ref="KF15:KF22" si="593">(KF3/KA3)^(1/5)-1</f>
        <v>#N/A</v>
      </c>
      <c r="KG15" s="169" t="e">
        <f t="shared" ref="KG15:KG22" si="594">(KG3/KB3)^(1/5)-1</f>
        <v>#N/A</v>
      </c>
      <c r="KH15" s="169" t="e">
        <f t="shared" ref="KH15:KH22" si="595">(KH3/KC3)^(1/5)-1</f>
        <v>#N/A</v>
      </c>
      <c r="KI15" s="169" t="e">
        <f t="shared" ref="KI15:KI22" si="596">(KI3/KD3)^(1/5)-1</f>
        <v>#N/A</v>
      </c>
      <c r="KJ15" s="169" t="e">
        <f t="shared" ref="KJ15:KJ22" si="597">(KJ3/KE3)^(1/5)-1</f>
        <v>#N/A</v>
      </c>
      <c r="KK15" s="169" t="e">
        <f t="shared" ref="KK15:KK22" si="598">(KK3/KF3)^(1/5)-1</f>
        <v>#N/A</v>
      </c>
      <c r="KL15" s="169" t="e">
        <f t="shared" ref="KL15:KL22" si="599">(KL3/KG3)^(1/5)-1</f>
        <v>#N/A</v>
      </c>
      <c r="KM15" s="169" t="e">
        <f t="shared" ref="KM15:KM22" si="600">(KM3/KH3)^(1/5)-1</f>
        <v>#N/A</v>
      </c>
      <c r="KN15" s="169" t="e">
        <f t="shared" ref="KN15:KN22" si="601">(KN3/KI3)^(1/5)-1</f>
        <v>#N/A</v>
      </c>
    </row>
    <row r="16" spans="1:300" x14ac:dyDescent="0.3">
      <c r="A16" t="str">
        <f t="shared" si="307"/>
        <v>Italy</v>
      </c>
      <c r="G16" s="169">
        <f t="shared" si="308"/>
        <v>0.27730844458753978</v>
      </c>
      <c r="H16" s="169">
        <f t="shared" si="309"/>
        <v>0.34080129120845726</v>
      </c>
      <c r="I16" s="169">
        <f t="shared" si="310"/>
        <v>0.35967663308005049</v>
      </c>
      <c r="J16" s="169">
        <f t="shared" si="311"/>
        <v>0.38494617954187293</v>
      </c>
      <c r="K16" s="169">
        <f t="shared" si="312"/>
        <v>0.38539221705130888</v>
      </c>
      <c r="L16" s="169">
        <f t="shared" si="313"/>
        <v>0.42101107206219512</v>
      </c>
      <c r="M16" s="169">
        <f t="shared" si="314"/>
        <v>0.34980339295560592</v>
      </c>
      <c r="N16" s="169">
        <f t="shared" si="315"/>
        <v>0.35884774755253868</v>
      </c>
      <c r="O16" s="169">
        <f t="shared" si="316"/>
        <v>0.34041550455524372</v>
      </c>
      <c r="P16" s="169">
        <f t="shared" si="317"/>
        <v>0.33645250318244213</v>
      </c>
      <c r="Q16" s="169">
        <f t="shared" si="318"/>
        <v>0.33231788128216078</v>
      </c>
      <c r="R16" s="169">
        <f t="shared" si="319"/>
        <v>0.3424791746486191</v>
      </c>
      <c r="S16" s="169">
        <f t="shared" si="320"/>
        <v>0.28171221735965468</v>
      </c>
      <c r="T16" s="169">
        <f t="shared" si="321"/>
        <v>0.25492160987594636</v>
      </c>
      <c r="U16" s="169">
        <f t="shared" si="322"/>
        <v>0.23447369897092529</v>
      </c>
      <c r="V16" s="169">
        <f t="shared" si="323"/>
        <v>0.21146029844402792</v>
      </c>
      <c r="W16" s="169">
        <f t="shared" si="324"/>
        <v>0.1976045251825298</v>
      </c>
      <c r="X16" s="169">
        <f t="shared" si="325"/>
        <v>0.18658320648415172</v>
      </c>
      <c r="Y16" s="169">
        <f t="shared" si="326"/>
        <v>0.18765589049477471</v>
      </c>
      <c r="Z16" s="169">
        <f t="shared" si="327"/>
        <v>0.17386023594831235</v>
      </c>
      <c r="AA16" s="169">
        <f t="shared" si="328"/>
        <v>0.17459777940285015</v>
      </c>
      <c r="AB16" s="169">
        <f t="shared" si="329"/>
        <v>0.16950078584955053</v>
      </c>
      <c r="AC16" s="169">
        <f t="shared" si="330"/>
        <v>0.15332819337264647</v>
      </c>
      <c r="AD16" s="169">
        <f t="shared" si="331"/>
        <v>0.14903551336301368</v>
      </c>
      <c r="AE16" s="169">
        <f t="shared" si="332"/>
        <v>0.13225144758789309</v>
      </c>
      <c r="AF16" s="169">
        <f t="shared" si="333"/>
        <v>0.11230028889083132</v>
      </c>
      <c r="AG16" s="169">
        <f t="shared" si="334"/>
        <v>0.10774427335701375</v>
      </c>
      <c r="AH16" s="169">
        <f t="shared" si="335"/>
        <v>0.10525299086988382</v>
      </c>
      <c r="AI16" s="169">
        <f t="shared" si="336"/>
        <v>9.5869448379488187E-2</v>
      </c>
      <c r="AJ16" s="169">
        <f t="shared" si="337"/>
        <v>9.0880533332673652E-2</v>
      </c>
      <c r="AK16" s="169">
        <f t="shared" si="338"/>
        <v>8.6322401421550454E-2</v>
      </c>
      <c r="AL16" s="169">
        <f t="shared" si="339"/>
        <v>7.5687121248160683E-2</v>
      </c>
      <c r="AM16" s="169">
        <f t="shared" si="340"/>
        <v>6.7817652484895463E-2</v>
      </c>
      <c r="AN16" s="169">
        <f t="shared" si="341"/>
        <v>6.3739860262186365E-2</v>
      </c>
      <c r="AO16" s="169" t="e">
        <f t="shared" si="342"/>
        <v>#N/A</v>
      </c>
      <c r="AP16" s="169" t="e">
        <f t="shared" si="343"/>
        <v>#N/A</v>
      </c>
      <c r="AQ16" s="169" t="e">
        <f t="shared" si="344"/>
        <v>#N/A</v>
      </c>
      <c r="AR16" s="169" t="e">
        <f t="shared" si="345"/>
        <v>#N/A</v>
      </c>
      <c r="AS16" s="169" t="e">
        <f t="shared" si="346"/>
        <v>#N/A</v>
      </c>
      <c r="AT16" s="169" t="e">
        <f t="shared" si="347"/>
        <v>#N/A</v>
      </c>
      <c r="AU16" s="169" t="e">
        <f t="shared" si="348"/>
        <v>#N/A</v>
      </c>
      <c r="AV16" s="169" t="e">
        <f t="shared" si="349"/>
        <v>#N/A</v>
      </c>
      <c r="AW16" s="169" t="e">
        <f t="shared" si="350"/>
        <v>#N/A</v>
      </c>
      <c r="AX16" s="169" t="e">
        <f t="shared" si="351"/>
        <v>#N/A</v>
      </c>
      <c r="AY16" s="169" t="e">
        <f t="shared" si="352"/>
        <v>#N/A</v>
      </c>
      <c r="AZ16" s="169" t="e">
        <f t="shared" si="353"/>
        <v>#N/A</v>
      </c>
      <c r="BA16" s="169" t="e">
        <f t="shared" si="354"/>
        <v>#N/A</v>
      </c>
      <c r="BB16" s="169" t="e">
        <f t="shared" si="355"/>
        <v>#N/A</v>
      </c>
      <c r="BC16" s="169" t="e">
        <f t="shared" si="356"/>
        <v>#N/A</v>
      </c>
      <c r="BD16" s="169" t="e">
        <f t="shared" si="357"/>
        <v>#N/A</v>
      </c>
      <c r="BE16" s="169" t="e">
        <f t="shared" si="358"/>
        <v>#N/A</v>
      </c>
      <c r="BF16" s="169" t="e">
        <f t="shared" si="359"/>
        <v>#N/A</v>
      </c>
      <c r="BG16" s="169" t="e">
        <f t="shared" si="360"/>
        <v>#N/A</v>
      </c>
      <c r="BH16" s="169" t="e">
        <f t="shared" si="361"/>
        <v>#N/A</v>
      </c>
      <c r="BI16" s="169" t="e">
        <f t="shared" si="362"/>
        <v>#N/A</v>
      </c>
      <c r="BJ16" s="169" t="e">
        <f t="shared" si="363"/>
        <v>#N/A</v>
      </c>
      <c r="BK16" s="169" t="e">
        <f t="shared" si="364"/>
        <v>#N/A</v>
      </c>
      <c r="BL16" s="169" t="e">
        <f t="shared" si="365"/>
        <v>#N/A</v>
      </c>
      <c r="BM16" s="169" t="e">
        <f t="shared" si="366"/>
        <v>#N/A</v>
      </c>
      <c r="BN16" s="169" t="e">
        <f t="shared" si="367"/>
        <v>#N/A</v>
      </c>
      <c r="BO16" s="169" t="e">
        <f t="shared" si="368"/>
        <v>#N/A</v>
      </c>
      <c r="BP16" s="169" t="e">
        <f t="shared" si="369"/>
        <v>#N/A</v>
      </c>
      <c r="BQ16" s="169" t="e">
        <f t="shared" si="370"/>
        <v>#N/A</v>
      </c>
      <c r="BR16" s="169" t="e">
        <f t="shared" si="371"/>
        <v>#N/A</v>
      </c>
      <c r="BS16" s="169" t="e">
        <f t="shared" si="372"/>
        <v>#N/A</v>
      </c>
      <c r="BT16" s="169" t="e">
        <f t="shared" si="373"/>
        <v>#N/A</v>
      </c>
      <c r="BU16" s="169" t="e">
        <f t="shared" si="374"/>
        <v>#N/A</v>
      </c>
      <c r="BV16" s="169" t="e">
        <f t="shared" si="375"/>
        <v>#N/A</v>
      </c>
      <c r="BW16" s="169" t="e">
        <f t="shared" si="376"/>
        <v>#N/A</v>
      </c>
      <c r="BX16" s="169" t="e">
        <f t="shared" si="377"/>
        <v>#N/A</v>
      </c>
      <c r="BY16" s="169" t="e">
        <f t="shared" si="378"/>
        <v>#N/A</v>
      </c>
      <c r="BZ16" s="169" t="e">
        <f t="shared" si="379"/>
        <v>#N/A</v>
      </c>
      <c r="CA16" s="169" t="e">
        <f t="shared" si="380"/>
        <v>#N/A</v>
      </c>
      <c r="CB16" s="169" t="e">
        <f t="shared" si="381"/>
        <v>#N/A</v>
      </c>
      <c r="CC16" s="169" t="e">
        <f t="shared" si="382"/>
        <v>#N/A</v>
      </c>
      <c r="CD16" s="169" t="e">
        <f t="shared" si="383"/>
        <v>#N/A</v>
      </c>
      <c r="CE16" s="169" t="e">
        <f t="shared" si="384"/>
        <v>#N/A</v>
      </c>
      <c r="CF16" s="169" t="e">
        <f t="shared" si="385"/>
        <v>#N/A</v>
      </c>
      <c r="CG16" s="169" t="e">
        <f t="shared" si="386"/>
        <v>#N/A</v>
      </c>
      <c r="CH16" s="169" t="e">
        <f t="shared" si="387"/>
        <v>#N/A</v>
      </c>
      <c r="CI16" s="169" t="e">
        <f t="shared" si="388"/>
        <v>#N/A</v>
      </c>
      <c r="CJ16" s="169" t="e">
        <f t="shared" si="389"/>
        <v>#N/A</v>
      </c>
      <c r="CK16" s="169" t="e">
        <f t="shared" si="390"/>
        <v>#N/A</v>
      </c>
      <c r="CL16" s="169" t="e">
        <f t="shared" si="391"/>
        <v>#N/A</v>
      </c>
      <c r="CM16" s="169" t="e">
        <f t="shared" si="392"/>
        <v>#N/A</v>
      </c>
      <c r="CN16" s="169" t="e">
        <f t="shared" si="393"/>
        <v>#N/A</v>
      </c>
      <c r="CO16" s="169" t="e">
        <f t="shared" si="394"/>
        <v>#N/A</v>
      </c>
      <c r="CP16" s="169" t="e">
        <f t="shared" si="395"/>
        <v>#N/A</v>
      </c>
      <c r="CQ16" s="169" t="e">
        <f t="shared" si="396"/>
        <v>#N/A</v>
      </c>
      <c r="CR16" s="169" t="e">
        <f t="shared" si="397"/>
        <v>#N/A</v>
      </c>
      <c r="CS16" s="169" t="e">
        <f t="shared" si="398"/>
        <v>#N/A</v>
      </c>
      <c r="CT16" s="169" t="e">
        <f t="shared" si="399"/>
        <v>#N/A</v>
      </c>
      <c r="CU16" s="169" t="e">
        <f t="shared" si="400"/>
        <v>#N/A</v>
      </c>
      <c r="CV16" s="169" t="e">
        <f t="shared" si="401"/>
        <v>#N/A</v>
      </c>
      <c r="CW16" s="169" t="e">
        <f t="shared" si="402"/>
        <v>#N/A</v>
      </c>
      <c r="CX16" s="169" t="e">
        <f t="shared" si="403"/>
        <v>#N/A</v>
      </c>
      <c r="CY16" s="169" t="e">
        <f t="shared" si="404"/>
        <v>#N/A</v>
      </c>
      <c r="CZ16" s="169" t="e">
        <f t="shared" si="405"/>
        <v>#N/A</v>
      </c>
      <c r="DA16" s="169" t="e">
        <f t="shared" si="406"/>
        <v>#N/A</v>
      </c>
      <c r="DB16" s="169" t="e">
        <f t="shared" si="407"/>
        <v>#N/A</v>
      </c>
      <c r="DC16" s="169" t="e">
        <f t="shared" si="408"/>
        <v>#N/A</v>
      </c>
      <c r="DD16" s="169" t="e">
        <f t="shared" si="409"/>
        <v>#N/A</v>
      </c>
      <c r="DE16" s="169" t="e">
        <f t="shared" si="410"/>
        <v>#N/A</v>
      </c>
      <c r="DF16" s="169" t="e">
        <f t="shared" si="411"/>
        <v>#N/A</v>
      </c>
      <c r="DG16" s="169" t="e">
        <f t="shared" si="412"/>
        <v>#N/A</v>
      </c>
      <c r="DH16" s="169" t="e">
        <f t="shared" si="413"/>
        <v>#N/A</v>
      </c>
      <c r="DI16" s="169" t="e">
        <f t="shared" si="414"/>
        <v>#N/A</v>
      </c>
      <c r="DJ16" s="169" t="e">
        <f t="shared" si="415"/>
        <v>#N/A</v>
      </c>
      <c r="DK16" s="169" t="e">
        <f t="shared" si="416"/>
        <v>#N/A</v>
      </c>
      <c r="DL16" s="169" t="e">
        <f t="shared" si="417"/>
        <v>#N/A</v>
      </c>
      <c r="DM16" s="169" t="e">
        <f t="shared" si="418"/>
        <v>#N/A</v>
      </c>
      <c r="DN16" s="169" t="e">
        <f t="shared" si="419"/>
        <v>#N/A</v>
      </c>
      <c r="DO16" s="169" t="e">
        <f t="shared" si="420"/>
        <v>#N/A</v>
      </c>
      <c r="DP16" s="169" t="e">
        <f t="shared" si="421"/>
        <v>#N/A</v>
      </c>
      <c r="DQ16" s="169" t="e">
        <f t="shared" si="422"/>
        <v>#N/A</v>
      </c>
      <c r="DR16" s="169" t="e">
        <f t="shared" si="423"/>
        <v>#N/A</v>
      </c>
      <c r="DS16" s="169" t="e">
        <f t="shared" si="424"/>
        <v>#N/A</v>
      </c>
      <c r="DT16" s="169" t="e">
        <f t="shared" si="425"/>
        <v>#N/A</v>
      </c>
      <c r="DU16" s="169" t="e">
        <f t="shared" si="426"/>
        <v>#N/A</v>
      </c>
      <c r="DV16" s="169" t="e">
        <f t="shared" si="427"/>
        <v>#N/A</v>
      </c>
      <c r="DW16" s="169" t="e">
        <f t="shared" si="428"/>
        <v>#N/A</v>
      </c>
      <c r="DX16" s="169" t="e">
        <f t="shared" si="429"/>
        <v>#N/A</v>
      </c>
      <c r="DY16" s="169" t="e">
        <f t="shared" si="430"/>
        <v>#N/A</v>
      </c>
      <c r="DZ16" s="169" t="e">
        <f t="shared" si="431"/>
        <v>#N/A</v>
      </c>
      <c r="EA16" s="169" t="e">
        <f t="shared" si="432"/>
        <v>#N/A</v>
      </c>
      <c r="EB16" s="169" t="e">
        <f t="shared" si="433"/>
        <v>#N/A</v>
      </c>
      <c r="EC16" s="169" t="e">
        <f t="shared" si="434"/>
        <v>#N/A</v>
      </c>
      <c r="ED16" s="169" t="e">
        <f t="shared" si="435"/>
        <v>#N/A</v>
      </c>
      <c r="EE16" s="169" t="e">
        <f t="shared" si="436"/>
        <v>#N/A</v>
      </c>
      <c r="EF16" s="169" t="e">
        <f t="shared" si="437"/>
        <v>#N/A</v>
      </c>
      <c r="EG16" s="169" t="e">
        <f t="shared" si="438"/>
        <v>#N/A</v>
      </c>
      <c r="EH16" s="169" t="e">
        <f t="shared" si="439"/>
        <v>#N/A</v>
      </c>
      <c r="EI16" s="169" t="e">
        <f t="shared" si="440"/>
        <v>#N/A</v>
      </c>
      <c r="EJ16" s="169" t="e">
        <f t="shared" si="441"/>
        <v>#N/A</v>
      </c>
      <c r="EK16" s="169" t="e">
        <f t="shared" si="442"/>
        <v>#N/A</v>
      </c>
      <c r="EL16" s="169" t="e">
        <f t="shared" si="443"/>
        <v>#N/A</v>
      </c>
      <c r="EM16" s="169" t="e">
        <f t="shared" si="444"/>
        <v>#N/A</v>
      </c>
      <c r="EN16" s="169" t="e">
        <f t="shared" si="445"/>
        <v>#N/A</v>
      </c>
      <c r="EO16" s="169" t="e">
        <f t="shared" si="446"/>
        <v>#N/A</v>
      </c>
      <c r="EP16" s="169" t="e">
        <f t="shared" si="447"/>
        <v>#N/A</v>
      </c>
      <c r="EQ16" s="169" t="e">
        <f t="shared" si="448"/>
        <v>#N/A</v>
      </c>
      <c r="ER16" s="169" t="e">
        <f t="shared" si="449"/>
        <v>#N/A</v>
      </c>
      <c r="ES16" s="169" t="e">
        <f t="shared" si="450"/>
        <v>#N/A</v>
      </c>
      <c r="ET16" s="169" t="e">
        <f t="shared" si="451"/>
        <v>#N/A</v>
      </c>
      <c r="EU16" s="169" t="e">
        <f t="shared" si="452"/>
        <v>#N/A</v>
      </c>
      <c r="EV16" s="169" t="e">
        <f t="shared" si="453"/>
        <v>#N/A</v>
      </c>
      <c r="EW16" s="169" t="e">
        <f t="shared" si="454"/>
        <v>#N/A</v>
      </c>
      <c r="EX16" s="169" t="e">
        <f t="shared" si="455"/>
        <v>#N/A</v>
      </c>
      <c r="EY16" s="169" t="e">
        <f t="shared" si="456"/>
        <v>#N/A</v>
      </c>
      <c r="EZ16" s="169" t="e">
        <f t="shared" si="457"/>
        <v>#N/A</v>
      </c>
      <c r="FA16" s="169" t="e">
        <f t="shared" si="458"/>
        <v>#N/A</v>
      </c>
      <c r="FB16" s="169" t="e">
        <f t="shared" si="459"/>
        <v>#N/A</v>
      </c>
      <c r="FC16" s="169" t="e">
        <f t="shared" si="460"/>
        <v>#N/A</v>
      </c>
      <c r="FD16" s="169" t="e">
        <f t="shared" si="461"/>
        <v>#N/A</v>
      </c>
      <c r="FE16" s="169" t="e">
        <f t="shared" si="462"/>
        <v>#N/A</v>
      </c>
      <c r="FF16" s="169" t="e">
        <f t="shared" si="463"/>
        <v>#N/A</v>
      </c>
      <c r="FG16" s="169" t="e">
        <f t="shared" si="464"/>
        <v>#N/A</v>
      </c>
      <c r="FH16" s="169" t="e">
        <f t="shared" si="465"/>
        <v>#N/A</v>
      </c>
      <c r="FI16" s="169" t="e">
        <f t="shared" si="466"/>
        <v>#N/A</v>
      </c>
      <c r="FJ16" s="169" t="e">
        <f t="shared" si="467"/>
        <v>#N/A</v>
      </c>
      <c r="FK16" s="169" t="e">
        <f t="shared" si="468"/>
        <v>#N/A</v>
      </c>
      <c r="FL16" s="169" t="e">
        <f t="shared" si="469"/>
        <v>#N/A</v>
      </c>
      <c r="FM16" s="169" t="e">
        <f t="shared" si="470"/>
        <v>#N/A</v>
      </c>
      <c r="FN16" s="169" t="e">
        <f t="shared" si="471"/>
        <v>#N/A</v>
      </c>
      <c r="FO16" s="169" t="e">
        <f t="shared" si="472"/>
        <v>#N/A</v>
      </c>
      <c r="FP16" s="169" t="e">
        <f t="shared" si="473"/>
        <v>#N/A</v>
      </c>
      <c r="FQ16" s="169" t="e">
        <f t="shared" si="474"/>
        <v>#N/A</v>
      </c>
      <c r="FR16" s="169" t="e">
        <f t="shared" si="475"/>
        <v>#N/A</v>
      </c>
      <c r="FS16" s="169" t="e">
        <f t="shared" si="476"/>
        <v>#N/A</v>
      </c>
      <c r="FT16" s="169" t="e">
        <f t="shared" si="477"/>
        <v>#N/A</v>
      </c>
      <c r="FU16" s="169" t="e">
        <f t="shared" si="478"/>
        <v>#N/A</v>
      </c>
      <c r="FV16" s="169" t="e">
        <f t="shared" si="479"/>
        <v>#N/A</v>
      </c>
      <c r="FW16" s="169" t="e">
        <f t="shared" si="480"/>
        <v>#N/A</v>
      </c>
      <c r="FX16" s="169" t="e">
        <f t="shared" si="481"/>
        <v>#N/A</v>
      </c>
      <c r="FY16" s="169" t="e">
        <f t="shared" si="482"/>
        <v>#N/A</v>
      </c>
      <c r="FZ16" s="169" t="e">
        <f t="shared" si="483"/>
        <v>#N/A</v>
      </c>
      <c r="GA16" s="169" t="e">
        <f t="shared" si="484"/>
        <v>#N/A</v>
      </c>
      <c r="GB16" s="169" t="e">
        <f t="shared" si="485"/>
        <v>#N/A</v>
      </c>
      <c r="GC16" s="169" t="e">
        <f t="shared" si="486"/>
        <v>#N/A</v>
      </c>
      <c r="GD16" s="169" t="e">
        <f t="shared" si="487"/>
        <v>#N/A</v>
      </c>
      <c r="GE16" s="169" t="e">
        <f t="shared" si="488"/>
        <v>#N/A</v>
      </c>
      <c r="GF16" s="169" t="e">
        <f t="shared" si="489"/>
        <v>#N/A</v>
      </c>
      <c r="GG16" s="169" t="e">
        <f t="shared" si="490"/>
        <v>#N/A</v>
      </c>
      <c r="GH16" s="169" t="e">
        <f t="shared" si="491"/>
        <v>#N/A</v>
      </c>
      <c r="GI16" s="169" t="e">
        <f t="shared" si="492"/>
        <v>#N/A</v>
      </c>
      <c r="GJ16" s="169" t="e">
        <f t="shared" si="493"/>
        <v>#N/A</v>
      </c>
      <c r="GK16" s="169" t="e">
        <f t="shared" si="494"/>
        <v>#N/A</v>
      </c>
      <c r="GL16" s="169" t="e">
        <f t="shared" si="495"/>
        <v>#N/A</v>
      </c>
      <c r="GM16" s="169" t="e">
        <f t="shared" si="496"/>
        <v>#N/A</v>
      </c>
      <c r="GN16" s="169" t="e">
        <f t="shared" si="497"/>
        <v>#N/A</v>
      </c>
      <c r="GO16" s="169" t="e">
        <f t="shared" si="498"/>
        <v>#N/A</v>
      </c>
      <c r="GP16" s="169" t="e">
        <f t="shared" si="499"/>
        <v>#N/A</v>
      </c>
      <c r="GQ16" s="169" t="e">
        <f t="shared" si="500"/>
        <v>#N/A</v>
      </c>
      <c r="GR16" s="169" t="e">
        <f t="shared" si="501"/>
        <v>#N/A</v>
      </c>
      <c r="GS16" s="169" t="e">
        <f t="shared" si="502"/>
        <v>#N/A</v>
      </c>
      <c r="GT16" s="169" t="e">
        <f t="shared" si="503"/>
        <v>#N/A</v>
      </c>
      <c r="GU16" s="169" t="e">
        <f t="shared" si="504"/>
        <v>#N/A</v>
      </c>
      <c r="GV16" s="169" t="e">
        <f t="shared" si="505"/>
        <v>#N/A</v>
      </c>
      <c r="GW16" s="169" t="e">
        <f t="shared" si="506"/>
        <v>#N/A</v>
      </c>
      <c r="GX16" s="169" t="e">
        <f t="shared" si="507"/>
        <v>#N/A</v>
      </c>
      <c r="GY16" s="169" t="e">
        <f t="shared" si="508"/>
        <v>#N/A</v>
      </c>
      <c r="GZ16" s="169" t="e">
        <f t="shared" si="509"/>
        <v>#N/A</v>
      </c>
      <c r="HA16" s="169" t="e">
        <f t="shared" si="510"/>
        <v>#N/A</v>
      </c>
      <c r="HB16" s="169" t="e">
        <f t="shared" si="511"/>
        <v>#N/A</v>
      </c>
      <c r="HC16" s="169" t="e">
        <f t="shared" si="512"/>
        <v>#N/A</v>
      </c>
      <c r="HD16" s="169" t="e">
        <f t="shared" si="513"/>
        <v>#N/A</v>
      </c>
      <c r="HE16" s="169" t="e">
        <f t="shared" si="514"/>
        <v>#N/A</v>
      </c>
      <c r="HF16" s="169" t="e">
        <f t="shared" si="515"/>
        <v>#N/A</v>
      </c>
      <c r="HG16" s="169" t="e">
        <f t="shared" si="516"/>
        <v>#N/A</v>
      </c>
      <c r="HH16" s="169" t="e">
        <f t="shared" si="517"/>
        <v>#N/A</v>
      </c>
      <c r="HI16" s="169" t="e">
        <f t="shared" si="518"/>
        <v>#N/A</v>
      </c>
      <c r="HJ16" s="169" t="e">
        <f t="shared" si="519"/>
        <v>#N/A</v>
      </c>
      <c r="HK16" s="169" t="e">
        <f t="shared" si="520"/>
        <v>#N/A</v>
      </c>
      <c r="HL16" s="169" t="e">
        <f t="shared" si="521"/>
        <v>#N/A</v>
      </c>
      <c r="HM16" s="169" t="e">
        <f t="shared" si="522"/>
        <v>#N/A</v>
      </c>
      <c r="HN16" s="169" t="e">
        <f t="shared" si="523"/>
        <v>#N/A</v>
      </c>
      <c r="HO16" s="169" t="e">
        <f t="shared" si="524"/>
        <v>#N/A</v>
      </c>
      <c r="HP16" s="169" t="e">
        <f t="shared" si="525"/>
        <v>#N/A</v>
      </c>
      <c r="HQ16" s="169" t="e">
        <f t="shared" si="526"/>
        <v>#N/A</v>
      </c>
      <c r="HR16" s="169" t="e">
        <f t="shared" si="527"/>
        <v>#N/A</v>
      </c>
      <c r="HS16" s="169" t="e">
        <f t="shared" si="528"/>
        <v>#N/A</v>
      </c>
      <c r="HT16" s="169" t="e">
        <f t="shared" si="529"/>
        <v>#N/A</v>
      </c>
      <c r="HU16" s="169" t="e">
        <f t="shared" si="530"/>
        <v>#N/A</v>
      </c>
      <c r="HV16" s="169" t="e">
        <f t="shared" si="531"/>
        <v>#N/A</v>
      </c>
      <c r="HW16" s="169" t="e">
        <f t="shared" si="532"/>
        <v>#N/A</v>
      </c>
      <c r="HX16" s="169" t="e">
        <f t="shared" si="533"/>
        <v>#N/A</v>
      </c>
      <c r="HY16" s="169" t="e">
        <f t="shared" si="534"/>
        <v>#N/A</v>
      </c>
      <c r="HZ16" s="169" t="e">
        <f t="shared" si="535"/>
        <v>#N/A</v>
      </c>
      <c r="IA16" s="169" t="e">
        <f t="shared" si="536"/>
        <v>#N/A</v>
      </c>
      <c r="IB16" s="169" t="e">
        <f t="shared" si="537"/>
        <v>#N/A</v>
      </c>
      <c r="IC16" s="169" t="e">
        <f t="shared" si="538"/>
        <v>#N/A</v>
      </c>
      <c r="ID16" s="169" t="e">
        <f t="shared" si="539"/>
        <v>#N/A</v>
      </c>
      <c r="IE16" s="169" t="e">
        <f t="shared" si="540"/>
        <v>#N/A</v>
      </c>
      <c r="IF16" s="169" t="e">
        <f t="shared" si="541"/>
        <v>#N/A</v>
      </c>
      <c r="IG16" s="169" t="e">
        <f t="shared" si="542"/>
        <v>#N/A</v>
      </c>
      <c r="IH16" s="169" t="e">
        <f t="shared" si="543"/>
        <v>#N/A</v>
      </c>
      <c r="II16" s="169" t="e">
        <f t="shared" si="544"/>
        <v>#N/A</v>
      </c>
      <c r="IJ16" s="169" t="e">
        <f t="shared" si="545"/>
        <v>#N/A</v>
      </c>
      <c r="IK16" s="169" t="e">
        <f t="shared" si="546"/>
        <v>#N/A</v>
      </c>
      <c r="IL16" s="169" t="e">
        <f t="shared" si="547"/>
        <v>#N/A</v>
      </c>
      <c r="IM16" s="169" t="e">
        <f t="shared" si="548"/>
        <v>#N/A</v>
      </c>
      <c r="IN16" s="169" t="e">
        <f t="shared" si="549"/>
        <v>#N/A</v>
      </c>
      <c r="IO16" s="169" t="e">
        <f t="shared" si="550"/>
        <v>#N/A</v>
      </c>
      <c r="IP16" s="169" t="e">
        <f t="shared" si="551"/>
        <v>#N/A</v>
      </c>
      <c r="IQ16" s="169" t="e">
        <f t="shared" si="552"/>
        <v>#N/A</v>
      </c>
      <c r="IR16" s="169" t="e">
        <f t="shared" si="553"/>
        <v>#N/A</v>
      </c>
      <c r="IS16" s="169" t="e">
        <f t="shared" si="554"/>
        <v>#N/A</v>
      </c>
      <c r="IT16" s="169" t="e">
        <f t="shared" si="555"/>
        <v>#N/A</v>
      </c>
      <c r="IU16" s="169" t="e">
        <f t="shared" si="556"/>
        <v>#N/A</v>
      </c>
      <c r="IV16" s="169" t="e">
        <f t="shared" si="557"/>
        <v>#N/A</v>
      </c>
      <c r="IW16" s="169" t="e">
        <f t="shared" si="558"/>
        <v>#N/A</v>
      </c>
      <c r="IX16" s="169" t="e">
        <f t="shared" si="559"/>
        <v>#N/A</v>
      </c>
      <c r="IY16" s="169" t="e">
        <f t="shared" si="560"/>
        <v>#N/A</v>
      </c>
      <c r="IZ16" s="169" t="e">
        <f t="shared" si="561"/>
        <v>#N/A</v>
      </c>
      <c r="JA16" s="169" t="e">
        <f t="shared" si="562"/>
        <v>#N/A</v>
      </c>
      <c r="JB16" s="169" t="e">
        <f t="shared" si="563"/>
        <v>#N/A</v>
      </c>
      <c r="JC16" s="169" t="e">
        <f t="shared" si="564"/>
        <v>#N/A</v>
      </c>
      <c r="JD16" s="169" t="e">
        <f t="shared" si="565"/>
        <v>#N/A</v>
      </c>
      <c r="JE16" s="169" t="e">
        <f t="shared" si="566"/>
        <v>#N/A</v>
      </c>
      <c r="JF16" s="169" t="e">
        <f t="shared" si="567"/>
        <v>#N/A</v>
      </c>
      <c r="JG16" s="169" t="e">
        <f t="shared" si="568"/>
        <v>#N/A</v>
      </c>
      <c r="JH16" s="169" t="e">
        <f t="shared" si="569"/>
        <v>#N/A</v>
      </c>
      <c r="JI16" s="169" t="e">
        <f t="shared" si="570"/>
        <v>#N/A</v>
      </c>
      <c r="JJ16" s="169" t="e">
        <f t="shared" si="571"/>
        <v>#N/A</v>
      </c>
      <c r="JK16" s="169" t="e">
        <f t="shared" si="572"/>
        <v>#N/A</v>
      </c>
      <c r="JL16" s="169" t="e">
        <f t="shared" si="573"/>
        <v>#N/A</v>
      </c>
      <c r="JM16" s="169" t="e">
        <f t="shared" si="574"/>
        <v>#N/A</v>
      </c>
      <c r="JN16" s="169" t="e">
        <f t="shared" si="575"/>
        <v>#N/A</v>
      </c>
      <c r="JO16" s="169" t="e">
        <f t="shared" si="576"/>
        <v>#N/A</v>
      </c>
      <c r="JP16" s="169" t="e">
        <f t="shared" si="577"/>
        <v>#N/A</v>
      </c>
      <c r="JQ16" s="169" t="e">
        <f t="shared" si="578"/>
        <v>#N/A</v>
      </c>
      <c r="JR16" s="169" t="e">
        <f t="shared" si="579"/>
        <v>#N/A</v>
      </c>
      <c r="JS16" s="169" t="e">
        <f t="shared" si="580"/>
        <v>#N/A</v>
      </c>
      <c r="JT16" s="169" t="e">
        <f t="shared" si="581"/>
        <v>#N/A</v>
      </c>
      <c r="JU16" s="169" t="e">
        <f t="shared" si="582"/>
        <v>#N/A</v>
      </c>
      <c r="JV16" s="169" t="e">
        <f t="shared" si="583"/>
        <v>#N/A</v>
      </c>
      <c r="JW16" s="169" t="e">
        <f t="shared" si="584"/>
        <v>#N/A</v>
      </c>
      <c r="JX16" s="169" t="e">
        <f t="shared" si="585"/>
        <v>#N/A</v>
      </c>
      <c r="JY16" s="169" t="e">
        <f t="shared" si="586"/>
        <v>#N/A</v>
      </c>
      <c r="JZ16" s="169" t="e">
        <f t="shared" si="587"/>
        <v>#N/A</v>
      </c>
      <c r="KA16" s="169" t="e">
        <f t="shared" si="588"/>
        <v>#N/A</v>
      </c>
      <c r="KB16" s="169" t="e">
        <f t="shared" si="589"/>
        <v>#N/A</v>
      </c>
      <c r="KC16" s="169" t="e">
        <f t="shared" si="590"/>
        <v>#N/A</v>
      </c>
      <c r="KD16" s="169" t="e">
        <f t="shared" si="591"/>
        <v>#N/A</v>
      </c>
      <c r="KE16" s="169" t="e">
        <f t="shared" si="592"/>
        <v>#N/A</v>
      </c>
      <c r="KF16" s="169" t="e">
        <f t="shared" si="593"/>
        <v>#N/A</v>
      </c>
      <c r="KG16" s="169" t="e">
        <f t="shared" si="594"/>
        <v>#N/A</v>
      </c>
      <c r="KH16" s="169" t="e">
        <f t="shared" si="595"/>
        <v>#N/A</v>
      </c>
      <c r="KI16" s="169" t="e">
        <f t="shared" si="596"/>
        <v>#N/A</v>
      </c>
      <c r="KJ16" s="169" t="e">
        <f t="shared" si="597"/>
        <v>#N/A</v>
      </c>
      <c r="KK16" s="169" t="e">
        <f t="shared" si="598"/>
        <v>#N/A</v>
      </c>
      <c r="KL16" s="169" t="e">
        <f t="shared" si="599"/>
        <v>#N/A</v>
      </c>
      <c r="KM16" s="169" t="e">
        <f t="shared" si="600"/>
        <v>#N/A</v>
      </c>
      <c r="KN16" s="169" t="e">
        <f t="shared" si="601"/>
        <v>#N/A</v>
      </c>
    </row>
    <row r="17" spans="1:300" x14ac:dyDescent="0.3">
      <c r="A17" t="str">
        <f t="shared" si="307"/>
        <v>China</v>
      </c>
      <c r="G17" s="169">
        <f t="shared" si="308"/>
        <v>0.36984991212006024</v>
      </c>
      <c r="H17" s="169">
        <f t="shared" si="309"/>
        <v>0.48730404166081853</v>
      </c>
      <c r="I17" s="169">
        <f t="shared" si="310"/>
        <v>0.38603966410700363</v>
      </c>
      <c r="J17" s="169">
        <f t="shared" si="311"/>
        <v>0.32418713431439827</v>
      </c>
      <c r="K17" s="169">
        <f t="shared" si="312"/>
        <v>0.30628612910681352</v>
      </c>
      <c r="L17" s="169">
        <f t="shared" si="313"/>
        <v>0.25862740099739701</v>
      </c>
      <c r="M17" s="169">
        <f t="shared" si="314"/>
        <v>0.22474924737886237</v>
      </c>
      <c r="N17" s="169">
        <f t="shared" si="315"/>
        <v>0.26155868513590197</v>
      </c>
      <c r="O17" s="169">
        <f t="shared" si="316"/>
        <v>0.23485816120602454</v>
      </c>
      <c r="P17" s="169">
        <f t="shared" si="317"/>
        <v>0.21457897303253692</v>
      </c>
      <c r="Q17" s="169">
        <f t="shared" si="318"/>
        <v>0.19569603523938395</v>
      </c>
      <c r="R17" s="169">
        <f t="shared" si="319"/>
        <v>0.14742272902287934</v>
      </c>
      <c r="S17" s="169">
        <f t="shared" si="320"/>
        <v>0.13626960637797225</v>
      </c>
      <c r="T17" s="169">
        <f t="shared" si="321"/>
        <v>0.13009100308043076</v>
      </c>
      <c r="U17" s="169">
        <f t="shared" si="322"/>
        <v>0.12443517660737746</v>
      </c>
      <c r="V17" s="169">
        <f t="shared" si="323"/>
        <v>0.11928379334750505</v>
      </c>
      <c r="W17" s="169">
        <f t="shared" si="324"/>
        <v>9.2410198024122314E-2</v>
      </c>
      <c r="X17" s="169">
        <f t="shared" si="325"/>
        <v>0.11204282810982225</v>
      </c>
      <c r="Y17" s="169">
        <f t="shared" si="326"/>
        <v>0.10942034777284837</v>
      </c>
      <c r="Z17" s="169">
        <f t="shared" si="327"/>
        <v>0.1044405596086313</v>
      </c>
      <c r="AA17" s="169">
        <f t="shared" si="328"/>
        <v>9.692562589671927E-2</v>
      </c>
      <c r="AB17" s="169">
        <f t="shared" si="329"/>
        <v>0.10784383941407882</v>
      </c>
      <c r="AC17" s="169">
        <f t="shared" si="330"/>
        <v>7.9084613965127337E-2</v>
      </c>
      <c r="AD17" s="169">
        <f t="shared" si="331"/>
        <v>6.8260794295389671E-2</v>
      </c>
      <c r="AE17" s="169">
        <f t="shared" si="332"/>
        <v>6.1191020857974676E-2</v>
      </c>
      <c r="AF17" s="169">
        <f t="shared" si="333"/>
        <v>4.8513137977880927E-2</v>
      </c>
      <c r="AG17" s="169">
        <f t="shared" si="334"/>
        <v>5.5590594176594621E-2</v>
      </c>
      <c r="AH17" s="169">
        <f t="shared" si="335"/>
        <v>4.0685690043527289E-2</v>
      </c>
      <c r="AI17" s="169">
        <f t="shared" si="336"/>
        <v>4.1656047975065835E-2</v>
      </c>
      <c r="AJ17" s="169">
        <f t="shared" si="337"/>
        <v>3.5541304528948769E-2</v>
      </c>
      <c r="AK17" s="169">
        <f t="shared" si="338"/>
        <v>3.9551265032943483E-2</v>
      </c>
      <c r="AL17" s="169">
        <f t="shared" si="339"/>
        <v>2.3659245338983004E-2</v>
      </c>
      <c r="AM17" s="169">
        <f t="shared" si="340"/>
        <v>2.6750842681543485E-2</v>
      </c>
      <c r="AN17" s="169">
        <f t="shared" si="341"/>
        <v>1.7992069519173759E-2</v>
      </c>
      <c r="AO17" s="169">
        <f t="shared" si="342"/>
        <v>1.5073393466551677E-2</v>
      </c>
      <c r="AP17" s="169">
        <f t="shared" si="343"/>
        <v>1.4098129828873596E-2</v>
      </c>
      <c r="AQ17" s="169">
        <f t="shared" si="344"/>
        <v>1.4228757950511595E-2</v>
      </c>
      <c r="AR17" s="169">
        <f t="shared" si="345"/>
        <v>1.3467462135170472E-2</v>
      </c>
      <c r="AS17" s="169">
        <f t="shared" si="346"/>
        <v>1.2244897200234472E-2</v>
      </c>
      <c r="AT17" s="169">
        <f t="shared" si="347"/>
        <v>1.1700681413550074E-2</v>
      </c>
      <c r="AU17" s="169">
        <f t="shared" si="348"/>
        <v>1.0616379560392186E-2</v>
      </c>
      <c r="AV17" s="169">
        <f t="shared" si="349"/>
        <v>1.0174291237484479E-2</v>
      </c>
      <c r="AW17" s="169">
        <f t="shared" si="350"/>
        <v>9.2151146683583374E-3</v>
      </c>
      <c r="AX17" s="169">
        <f t="shared" si="351"/>
        <v>8.0934659790627972E-3</v>
      </c>
      <c r="AY17" s="169">
        <f t="shared" si="352"/>
        <v>7.5717202392977523E-3</v>
      </c>
      <c r="AZ17" s="169">
        <f t="shared" si="353"/>
        <v>6.4272644833955894E-3</v>
      </c>
      <c r="BA17" s="169">
        <f t="shared" si="354"/>
        <v>5.1088228182225581E-3</v>
      </c>
      <c r="BB17" s="169">
        <f t="shared" si="355"/>
        <v>4.4432089970947164E-3</v>
      </c>
      <c r="BC17" s="169">
        <f t="shared" si="356"/>
        <v>4.044877075973341E-3</v>
      </c>
      <c r="BD17" s="169">
        <f t="shared" si="357"/>
        <v>3.5183378761027839E-3</v>
      </c>
      <c r="BE17" s="169">
        <f t="shared" si="358"/>
        <v>3.6305411992187953E-3</v>
      </c>
      <c r="BF17" s="169">
        <f t="shared" si="359"/>
        <v>3.8073751813543222E-3</v>
      </c>
      <c r="BG17" s="169">
        <f t="shared" si="360"/>
        <v>3.4833213028919729E-3</v>
      </c>
      <c r="BH17" s="169">
        <f t="shared" si="361"/>
        <v>3.1027589957737245E-3</v>
      </c>
      <c r="BI17" s="169">
        <f t="shared" si="362"/>
        <v>2.5975982469461645E-3</v>
      </c>
      <c r="BJ17" s="169">
        <f t="shared" si="363"/>
        <v>2.7097330507181994E-3</v>
      </c>
      <c r="BK17" s="169">
        <f t="shared" si="364"/>
        <v>2.0281649076558939E-3</v>
      </c>
      <c r="BL17" s="169">
        <f t="shared" si="365"/>
        <v>1.9621219052798899E-3</v>
      </c>
      <c r="BM17" s="169">
        <f t="shared" si="366"/>
        <v>1.9597186325481797E-3</v>
      </c>
      <c r="BN17" s="169">
        <f t="shared" si="367"/>
        <v>1.9561247418256045E-3</v>
      </c>
      <c r="BO17" s="169">
        <f t="shared" si="368"/>
        <v>1.340324052128139E-3</v>
      </c>
      <c r="BP17" s="169">
        <f t="shared" si="369"/>
        <v>1.5225405492218513E-3</v>
      </c>
      <c r="BQ17" s="169">
        <f t="shared" si="370"/>
        <v>1.3980967632458707E-3</v>
      </c>
      <c r="BR17" s="169">
        <f t="shared" si="371"/>
        <v>1.396399103524848E-3</v>
      </c>
      <c r="BS17" s="169">
        <f t="shared" si="372"/>
        <v>1.0915070563666252E-3</v>
      </c>
      <c r="BT17" s="169">
        <f t="shared" si="373"/>
        <v>1.2106572997667708E-3</v>
      </c>
      <c r="BU17" s="169">
        <f t="shared" si="374"/>
        <v>1.3904896244103515E-3</v>
      </c>
      <c r="BV17" s="169">
        <f t="shared" si="375"/>
        <v>1.3281862815688328E-3</v>
      </c>
      <c r="BW17" s="169" t="e">
        <f t="shared" si="376"/>
        <v>#N/A</v>
      </c>
      <c r="BX17" s="169" t="e">
        <f t="shared" si="377"/>
        <v>#N/A</v>
      </c>
      <c r="BY17" s="169" t="e">
        <f t="shared" si="378"/>
        <v>#N/A</v>
      </c>
      <c r="BZ17" s="169" t="e">
        <f t="shared" si="379"/>
        <v>#N/A</v>
      </c>
      <c r="CA17" s="169" t="e">
        <f t="shared" si="380"/>
        <v>#N/A</v>
      </c>
      <c r="CB17" s="169" t="e">
        <f t="shared" si="381"/>
        <v>#N/A</v>
      </c>
      <c r="CC17" s="169" t="e">
        <f t="shared" si="382"/>
        <v>#N/A</v>
      </c>
      <c r="CD17" s="169" t="e">
        <f t="shared" si="383"/>
        <v>#N/A</v>
      </c>
      <c r="CE17" s="169" t="e">
        <f t="shared" si="384"/>
        <v>#N/A</v>
      </c>
      <c r="CF17" s="169" t="e">
        <f t="shared" si="385"/>
        <v>#N/A</v>
      </c>
      <c r="CG17" s="169" t="e">
        <f t="shared" si="386"/>
        <v>#N/A</v>
      </c>
      <c r="CH17" s="169" t="e">
        <f t="shared" si="387"/>
        <v>#N/A</v>
      </c>
      <c r="CI17" s="169" t="e">
        <f t="shared" si="388"/>
        <v>#N/A</v>
      </c>
      <c r="CJ17" s="169" t="e">
        <f t="shared" si="389"/>
        <v>#N/A</v>
      </c>
      <c r="CK17" s="169" t="e">
        <f t="shared" si="390"/>
        <v>#N/A</v>
      </c>
      <c r="CL17" s="169" t="e">
        <f t="shared" si="391"/>
        <v>#N/A</v>
      </c>
      <c r="CM17" s="169" t="e">
        <f t="shared" si="392"/>
        <v>#N/A</v>
      </c>
      <c r="CN17" s="169" t="e">
        <f t="shared" si="393"/>
        <v>#N/A</v>
      </c>
      <c r="CO17" s="169" t="e">
        <f t="shared" si="394"/>
        <v>#N/A</v>
      </c>
      <c r="CP17" s="169" t="e">
        <f t="shared" si="395"/>
        <v>#N/A</v>
      </c>
      <c r="CQ17" s="169" t="e">
        <f t="shared" si="396"/>
        <v>#N/A</v>
      </c>
      <c r="CR17" s="169" t="e">
        <f t="shared" si="397"/>
        <v>#N/A</v>
      </c>
      <c r="CS17" s="169" t="e">
        <f t="shared" si="398"/>
        <v>#N/A</v>
      </c>
      <c r="CT17" s="169" t="e">
        <f t="shared" si="399"/>
        <v>#N/A</v>
      </c>
      <c r="CU17" s="169" t="e">
        <f t="shared" si="400"/>
        <v>#N/A</v>
      </c>
      <c r="CV17" s="169" t="e">
        <f t="shared" si="401"/>
        <v>#N/A</v>
      </c>
      <c r="CW17" s="169" t="e">
        <f t="shared" si="402"/>
        <v>#N/A</v>
      </c>
      <c r="CX17" s="169" t="e">
        <f t="shared" si="403"/>
        <v>#N/A</v>
      </c>
      <c r="CY17" s="169" t="e">
        <f t="shared" si="404"/>
        <v>#N/A</v>
      </c>
      <c r="CZ17" s="169" t="e">
        <f t="shared" si="405"/>
        <v>#N/A</v>
      </c>
      <c r="DA17" s="169" t="e">
        <f t="shared" si="406"/>
        <v>#N/A</v>
      </c>
      <c r="DB17" s="169" t="e">
        <f t="shared" si="407"/>
        <v>#N/A</v>
      </c>
      <c r="DC17" s="169" t="e">
        <f t="shared" si="408"/>
        <v>#N/A</v>
      </c>
      <c r="DD17" s="169" t="e">
        <f t="shared" si="409"/>
        <v>#N/A</v>
      </c>
      <c r="DE17" s="169" t="e">
        <f t="shared" si="410"/>
        <v>#N/A</v>
      </c>
      <c r="DF17" s="169" t="e">
        <f t="shared" si="411"/>
        <v>#N/A</v>
      </c>
      <c r="DG17" s="169" t="e">
        <f t="shared" si="412"/>
        <v>#N/A</v>
      </c>
      <c r="DH17" s="169" t="e">
        <f t="shared" si="413"/>
        <v>#N/A</v>
      </c>
      <c r="DI17" s="169" t="e">
        <f t="shared" si="414"/>
        <v>#N/A</v>
      </c>
      <c r="DJ17" s="169" t="e">
        <f t="shared" si="415"/>
        <v>#N/A</v>
      </c>
      <c r="DK17" s="169" t="e">
        <f t="shared" si="416"/>
        <v>#N/A</v>
      </c>
      <c r="DL17" s="169" t="e">
        <f t="shared" si="417"/>
        <v>#N/A</v>
      </c>
      <c r="DM17" s="169" t="e">
        <f t="shared" si="418"/>
        <v>#N/A</v>
      </c>
      <c r="DN17" s="169" t="e">
        <f t="shared" si="419"/>
        <v>#N/A</v>
      </c>
      <c r="DO17" s="169" t="e">
        <f t="shared" si="420"/>
        <v>#N/A</v>
      </c>
      <c r="DP17" s="169" t="e">
        <f t="shared" si="421"/>
        <v>#N/A</v>
      </c>
      <c r="DQ17" s="169" t="e">
        <f t="shared" si="422"/>
        <v>#N/A</v>
      </c>
      <c r="DR17" s="169" t="e">
        <f t="shared" si="423"/>
        <v>#N/A</v>
      </c>
      <c r="DS17" s="169" t="e">
        <f t="shared" si="424"/>
        <v>#N/A</v>
      </c>
      <c r="DT17" s="169" t="e">
        <f t="shared" si="425"/>
        <v>#N/A</v>
      </c>
      <c r="DU17" s="169" t="e">
        <f t="shared" si="426"/>
        <v>#N/A</v>
      </c>
      <c r="DV17" s="169" t="e">
        <f t="shared" si="427"/>
        <v>#N/A</v>
      </c>
      <c r="DW17" s="169" t="e">
        <f t="shared" si="428"/>
        <v>#N/A</v>
      </c>
      <c r="DX17" s="169" t="e">
        <f t="shared" si="429"/>
        <v>#N/A</v>
      </c>
      <c r="DY17" s="169" t="e">
        <f t="shared" si="430"/>
        <v>#N/A</v>
      </c>
      <c r="DZ17" s="169" t="e">
        <f t="shared" si="431"/>
        <v>#N/A</v>
      </c>
      <c r="EA17" s="169" t="e">
        <f t="shared" si="432"/>
        <v>#N/A</v>
      </c>
      <c r="EB17" s="169" t="e">
        <f t="shared" si="433"/>
        <v>#N/A</v>
      </c>
      <c r="EC17" s="169" t="e">
        <f t="shared" si="434"/>
        <v>#N/A</v>
      </c>
      <c r="ED17" s="169" t="e">
        <f t="shared" si="435"/>
        <v>#N/A</v>
      </c>
      <c r="EE17" s="169" t="e">
        <f t="shared" si="436"/>
        <v>#N/A</v>
      </c>
      <c r="EF17" s="169" t="e">
        <f t="shared" si="437"/>
        <v>#N/A</v>
      </c>
      <c r="EG17" s="169" t="e">
        <f t="shared" si="438"/>
        <v>#N/A</v>
      </c>
      <c r="EH17" s="169" t="e">
        <f t="shared" si="439"/>
        <v>#N/A</v>
      </c>
      <c r="EI17" s="169" t="e">
        <f t="shared" si="440"/>
        <v>#N/A</v>
      </c>
      <c r="EJ17" s="169" t="e">
        <f t="shared" si="441"/>
        <v>#N/A</v>
      </c>
      <c r="EK17" s="169" t="e">
        <f t="shared" si="442"/>
        <v>#N/A</v>
      </c>
      <c r="EL17" s="169" t="e">
        <f t="shared" si="443"/>
        <v>#N/A</v>
      </c>
      <c r="EM17" s="169" t="e">
        <f t="shared" si="444"/>
        <v>#N/A</v>
      </c>
      <c r="EN17" s="169" t="e">
        <f t="shared" si="445"/>
        <v>#N/A</v>
      </c>
      <c r="EO17" s="169" t="e">
        <f t="shared" si="446"/>
        <v>#N/A</v>
      </c>
      <c r="EP17" s="169" t="e">
        <f t="shared" si="447"/>
        <v>#N/A</v>
      </c>
      <c r="EQ17" s="169" t="e">
        <f t="shared" si="448"/>
        <v>#N/A</v>
      </c>
      <c r="ER17" s="169" t="e">
        <f t="shared" si="449"/>
        <v>#N/A</v>
      </c>
      <c r="ES17" s="169" t="e">
        <f t="shared" si="450"/>
        <v>#N/A</v>
      </c>
      <c r="ET17" s="169" t="e">
        <f t="shared" si="451"/>
        <v>#N/A</v>
      </c>
      <c r="EU17" s="169" t="e">
        <f t="shared" si="452"/>
        <v>#N/A</v>
      </c>
      <c r="EV17" s="169" t="e">
        <f t="shared" si="453"/>
        <v>#N/A</v>
      </c>
      <c r="EW17" s="169" t="e">
        <f t="shared" si="454"/>
        <v>#N/A</v>
      </c>
      <c r="EX17" s="169" t="e">
        <f t="shared" si="455"/>
        <v>#N/A</v>
      </c>
      <c r="EY17" s="169" t="e">
        <f t="shared" si="456"/>
        <v>#N/A</v>
      </c>
      <c r="EZ17" s="169" t="e">
        <f t="shared" si="457"/>
        <v>#N/A</v>
      </c>
      <c r="FA17" s="169" t="e">
        <f t="shared" si="458"/>
        <v>#N/A</v>
      </c>
      <c r="FB17" s="169" t="e">
        <f t="shared" si="459"/>
        <v>#N/A</v>
      </c>
      <c r="FC17" s="169" t="e">
        <f t="shared" si="460"/>
        <v>#N/A</v>
      </c>
      <c r="FD17" s="169" t="e">
        <f t="shared" si="461"/>
        <v>#N/A</v>
      </c>
      <c r="FE17" s="169" t="e">
        <f t="shared" si="462"/>
        <v>#N/A</v>
      </c>
      <c r="FF17" s="169" t="e">
        <f t="shared" si="463"/>
        <v>#N/A</v>
      </c>
      <c r="FG17" s="169" t="e">
        <f t="shared" si="464"/>
        <v>#N/A</v>
      </c>
      <c r="FH17" s="169" t="e">
        <f t="shared" si="465"/>
        <v>#N/A</v>
      </c>
      <c r="FI17" s="169" t="e">
        <f t="shared" si="466"/>
        <v>#N/A</v>
      </c>
      <c r="FJ17" s="169" t="e">
        <f t="shared" si="467"/>
        <v>#N/A</v>
      </c>
      <c r="FK17" s="169" t="e">
        <f t="shared" si="468"/>
        <v>#N/A</v>
      </c>
      <c r="FL17" s="169" t="e">
        <f t="shared" si="469"/>
        <v>#N/A</v>
      </c>
      <c r="FM17" s="169" t="e">
        <f t="shared" si="470"/>
        <v>#N/A</v>
      </c>
      <c r="FN17" s="169" t="e">
        <f t="shared" si="471"/>
        <v>#N/A</v>
      </c>
      <c r="FO17" s="169" t="e">
        <f t="shared" si="472"/>
        <v>#N/A</v>
      </c>
      <c r="FP17" s="169" t="e">
        <f t="shared" si="473"/>
        <v>#N/A</v>
      </c>
      <c r="FQ17" s="169" t="e">
        <f t="shared" si="474"/>
        <v>#N/A</v>
      </c>
      <c r="FR17" s="169" t="e">
        <f t="shared" si="475"/>
        <v>#N/A</v>
      </c>
      <c r="FS17" s="169" t="e">
        <f t="shared" si="476"/>
        <v>#N/A</v>
      </c>
      <c r="FT17" s="169" t="e">
        <f t="shared" si="477"/>
        <v>#N/A</v>
      </c>
      <c r="FU17" s="169" t="e">
        <f t="shared" si="478"/>
        <v>#N/A</v>
      </c>
      <c r="FV17" s="169" t="e">
        <f t="shared" si="479"/>
        <v>#N/A</v>
      </c>
      <c r="FW17" s="169" t="e">
        <f t="shared" si="480"/>
        <v>#N/A</v>
      </c>
      <c r="FX17" s="169" t="e">
        <f t="shared" si="481"/>
        <v>#N/A</v>
      </c>
      <c r="FY17" s="169" t="e">
        <f t="shared" si="482"/>
        <v>#N/A</v>
      </c>
      <c r="FZ17" s="169" t="e">
        <f t="shared" si="483"/>
        <v>#N/A</v>
      </c>
      <c r="GA17" s="169" t="e">
        <f t="shared" si="484"/>
        <v>#N/A</v>
      </c>
      <c r="GB17" s="169" t="e">
        <f t="shared" si="485"/>
        <v>#N/A</v>
      </c>
      <c r="GC17" s="169" t="e">
        <f t="shared" si="486"/>
        <v>#N/A</v>
      </c>
      <c r="GD17" s="169" t="e">
        <f t="shared" si="487"/>
        <v>#N/A</v>
      </c>
      <c r="GE17" s="169" t="e">
        <f t="shared" si="488"/>
        <v>#N/A</v>
      </c>
      <c r="GF17" s="169" t="e">
        <f t="shared" si="489"/>
        <v>#N/A</v>
      </c>
      <c r="GG17" s="169" t="e">
        <f t="shared" si="490"/>
        <v>#N/A</v>
      </c>
      <c r="GH17" s="169" t="e">
        <f t="shared" si="491"/>
        <v>#N/A</v>
      </c>
      <c r="GI17" s="169" t="e">
        <f t="shared" si="492"/>
        <v>#N/A</v>
      </c>
      <c r="GJ17" s="169" t="e">
        <f t="shared" si="493"/>
        <v>#N/A</v>
      </c>
      <c r="GK17" s="169" t="e">
        <f t="shared" si="494"/>
        <v>#N/A</v>
      </c>
      <c r="GL17" s="169" t="e">
        <f t="shared" si="495"/>
        <v>#N/A</v>
      </c>
      <c r="GM17" s="169" t="e">
        <f t="shared" si="496"/>
        <v>#N/A</v>
      </c>
      <c r="GN17" s="169" t="e">
        <f t="shared" si="497"/>
        <v>#N/A</v>
      </c>
      <c r="GO17" s="169" t="e">
        <f t="shared" si="498"/>
        <v>#N/A</v>
      </c>
      <c r="GP17" s="169" t="e">
        <f t="shared" si="499"/>
        <v>#N/A</v>
      </c>
      <c r="GQ17" s="169" t="e">
        <f t="shared" si="500"/>
        <v>#N/A</v>
      </c>
      <c r="GR17" s="169" t="e">
        <f t="shared" si="501"/>
        <v>#N/A</v>
      </c>
      <c r="GS17" s="169" t="e">
        <f t="shared" si="502"/>
        <v>#N/A</v>
      </c>
      <c r="GT17" s="169" t="e">
        <f t="shared" si="503"/>
        <v>#N/A</v>
      </c>
      <c r="GU17" s="169" t="e">
        <f t="shared" si="504"/>
        <v>#N/A</v>
      </c>
      <c r="GV17" s="169" t="e">
        <f t="shared" si="505"/>
        <v>#N/A</v>
      </c>
      <c r="GW17" s="169" t="e">
        <f t="shared" si="506"/>
        <v>#N/A</v>
      </c>
      <c r="GX17" s="169" t="e">
        <f t="shared" si="507"/>
        <v>#N/A</v>
      </c>
      <c r="GY17" s="169" t="e">
        <f t="shared" si="508"/>
        <v>#N/A</v>
      </c>
      <c r="GZ17" s="169" t="e">
        <f t="shared" si="509"/>
        <v>#N/A</v>
      </c>
      <c r="HA17" s="169" t="e">
        <f t="shared" si="510"/>
        <v>#N/A</v>
      </c>
      <c r="HB17" s="169" t="e">
        <f t="shared" si="511"/>
        <v>#N/A</v>
      </c>
      <c r="HC17" s="169" t="e">
        <f t="shared" si="512"/>
        <v>#N/A</v>
      </c>
      <c r="HD17" s="169" t="e">
        <f t="shared" si="513"/>
        <v>#N/A</v>
      </c>
      <c r="HE17" s="169" t="e">
        <f t="shared" si="514"/>
        <v>#N/A</v>
      </c>
      <c r="HF17" s="169" t="e">
        <f t="shared" si="515"/>
        <v>#N/A</v>
      </c>
      <c r="HG17" s="169" t="e">
        <f t="shared" si="516"/>
        <v>#N/A</v>
      </c>
      <c r="HH17" s="169" t="e">
        <f t="shared" si="517"/>
        <v>#N/A</v>
      </c>
      <c r="HI17" s="169" t="e">
        <f t="shared" si="518"/>
        <v>#N/A</v>
      </c>
      <c r="HJ17" s="169" t="e">
        <f t="shared" si="519"/>
        <v>#N/A</v>
      </c>
      <c r="HK17" s="169" t="e">
        <f t="shared" si="520"/>
        <v>#N/A</v>
      </c>
      <c r="HL17" s="169" t="e">
        <f t="shared" si="521"/>
        <v>#N/A</v>
      </c>
      <c r="HM17" s="169" t="e">
        <f t="shared" si="522"/>
        <v>#N/A</v>
      </c>
      <c r="HN17" s="169" t="e">
        <f t="shared" si="523"/>
        <v>#N/A</v>
      </c>
      <c r="HO17" s="169" t="e">
        <f t="shared" si="524"/>
        <v>#N/A</v>
      </c>
      <c r="HP17" s="169" t="e">
        <f t="shared" si="525"/>
        <v>#N/A</v>
      </c>
      <c r="HQ17" s="169" t="e">
        <f t="shared" si="526"/>
        <v>#N/A</v>
      </c>
      <c r="HR17" s="169" t="e">
        <f t="shared" si="527"/>
        <v>#N/A</v>
      </c>
      <c r="HS17" s="169" t="e">
        <f t="shared" si="528"/>
        <v>#N/A</v>
      </c>
      <c r="HT17" s="169" t="e">
        <f t="shared" si="529"/>
        <v>#N/A</v>
      </c>
      <c r="HU17" s="169" t="e">
        <f t="shared" si="530"/>
        <v>#N/A</v>
      </c>
      <c r="HV17" s="169" t="e">
        <f t="shared" si="531"/>
        <v>#N/A</v>
      </c>
      <c r="HW17" s="169" t="e">
        <f t="shared" si="532"/>
        <v>#N/A</v>
      </c>
      <c r="HX17" s="169" t="e">
        <f t="shared" si="533"/>
        <v>#N/A</v>
      </c>
      <c r="HY17" s="169" t="e">
        <f t="shared" si="534"/>
        <v>#N/A</v>
      </c>
      <c r="HZ17" s="169" t="e">
        <f t="shared" si="535"/>
        <v>#N/A</v>
      </c>
      <c r="IA17" s="169" t="e">
        <f t="shared" si="536"/>
        <v>#N/A</v>
      </c>
      <c r="IB17" s="169" t="e">
        <f t="shared" si="537"/>
        <v>#N/A</v>
      </c>
      <c r="IC17" s="169" t="e">
        <f t="shared" si="538"/>
        <v>#N/A</v>
      </c>
      <c r="ID17" s="169" t="e">
        <f t="shared" si="539"/>
        <v>#N/A</v>
      </c>
      <c r="IE17" s="169" t="e">
        <f t="shared" si="540"/>
        <v>#N/A</v>
      </c>
      <c r="IF17" s="169" t="e">
        <f t="shared" si="541"/>
        <v>#N/A</v>
      </c>
      <c r="IG17" s="169" t="e">
        <f t="shared" si="542"/>
        <v>#N/A</v>
      </c>
      <c r="IH17" s="169" t="e">
        <f t="shared" si="543"/>
        <v>#N/A</v>
      </c>
      <c r="II17" s="169" t="e">
        <f t="shared" si="544"/>
        <v>#N/A</v>
      </c>
      <c r="IJ17" s="169" t="e">
        <f t="shared" si="545"/>
        <v>#N/A</v>
      </c>
      <c r="IK17" s="169" t="e">
        <f t="shared" si="546"/>
        <v>#N/A</v>
      </c>
      <c r="IL17" s="169" t="e">
        <f t="shared" si="547"/>
        <v>#N/A</v>
      </c>
      <c r="IM17" s="169" t="e">
        <f t="shared" si="548"/>
        <v>#N/A</v>
      </c>
      <c r="IN17" s="169" t="e">
        <f t="shared" si="549"/>
        <v>#N/A</v>
      </c>
      <c r="IO17" s="169" t="e">
        <f t="shared" si="550"/>
        <v>#N/A</v>
      </c>
      <c r="IP17" s="169" t="e">
        <f t="shared" si="551"/>
        <v>#N/A</v>
      </c>
      <c r="IQ17" s="169" t="e">
        <f t="shared" si="552"/>
        <v>#N/A</v>
      </c>
      <c r="IR17" s="169" t="e">
        <f t="shared" si="553"/>
        <v>#N/A</v>
      </c>
      <c r="IS17" s="169" t="e">
        <f t="shared" si="554"/>
        <v>#N/A</v>
      </c>
      <c r="IT17" s="169" t="e">
        <f t="shared" si="555"/>
        <v>#N/A</v>
      </c>
      <c r="IU17" s="169" t="e">
        <f t="shared" si="556"/>
        <v>#N/A</v>
      </c>
      <c r="IV17" s="169" t="e">
        <f t="shared" si="557"/>
        <v>#N/A</v>
      </c>
      <c r="IW17" s="169" t="e">
        <f t="shared" si="558"/>
        <v>#N/A</v>
      </c>
      <c r="IX17" s="169" t="e">
        <f t="shared" si="559"/>
        <v>#N/A</v>
      </c>
      <c r="IY17" s="169" t="e">
        <f t="shared" si="560"/>
        <v>#N/A</v>
      </c>
      <c r="IZ17" s="169" t="e">
        <f t="shared" si="561"/>
        <v>#N/A</v>
      </c>
      <c r="JA17" s="169" t="e">
        <f t="shared" si="562"/>
        <v>#N/A</v>
      </c>
      <c r="JB17" s="169" t="e">
        <f t="shared" si="563"/>
        <v>#N/A</v>
      </c>
      <c r="JC17" s="169" t="e">
        <f t="shared" si="564"/>
        <v>#N/A</v>
      </c>
      <c r="JD17" s="169" t="e">
        <f t="shared" si="565"/>
        <v>#N/A</v>
      </c>
      <c r="JE17" s="169" t="e">
        <f t="shared" si="566"/>
        <v>#N/A</v>
      </c>
      <c r="JF17" s="169" t="e">
        <f t="shared" si="567"/>
        <v>#N/A</v>
      </c>
      <c r="JG17" s="169" t="e">
        <f t="shared" si="568"/>
        <v>#N/A</v>
      </c>
      <c r="JH17" s="169" t="e">
        <f t="shared" si="569"/>
        <v>#N/A</v>
      </c>
      <c r="JI17" s="169" t="e">
        <f t="shared" si="570"/>
        <v>#N/A</v>
      </c>
      <c r="JJ17" s="169" t="e">
        <f t="shared" si="571"/>
        <v>#N/A</v>
      </c>
      <c r="JK17" s="169" t="e">
        <f t="shared" si="572"/>
        <v>#N/A</v>
      </c>
      <c r="JL17" s="169" t="e">
        <f t="shared" si="573"/>
        <v>#N/A</v>
      </c>
      <c r="JM17" s="169" t="e">
        <f t="shared" si="574"/>
        <v>#N/A</v>
      </c>
      <c r="JN17" s="169" t="e">
        <f t="shared" si="575"/>
        <v>#N/A</v>
      </c>
      <c r="JO17" s="169" t="e">
        <f t="shared" si="576"/>
        <v>#N/A</v>
      </c>
      <c r="JP17" s="169" t="e">
        <f t="shared" si="577"/>
        <v>#N/A</v>
      </c>
      <c r="JQ17" s="169" t="e">
        <f t="shared" si="578"/>
        <v>#N/A</v>
      </c>
      <c r="JR17" s="169" t="e">
        <f t="shared" si="579"/>
        <v>#N/A</v>
      </c>
      <c r="JS17" s="169" t="e">
        <f t="shared" si="580"/>
        <v>#N/A</v>
      </c>
      <c r="JT17" s="169" t="e">
        <f t="shared" si="581"/>
        <v>#N/A</v>
      </c>
      <c r="JU17" s="169" t="e">
        <f t="shared" si="582"/>
        <v>#N/A</v>
      </c>
      <c r="JV17" s="169" t="e">
        <f t="shared" si="583"/>
        <v>#N/A</v>
      </c>
      <c r="JW17" s="169" t="e">
        <f t="shared" si="584"/>
        <v>#N/A</v>
      </c>
      <c r="JX17" s="169" t="e">
        <f t="shared" si="585"/>
        <v>#N/A</v>
      </c>
      <c r="JY17" s="169" t="e">
        <f t="shared" si="586"/>
        <v>#N/A</v>
      </c>
      <c r="JZ17" s="169" t="e">
        <f t="shared" si="587"/>
        <v>#N/A</v>
      </c>
      <c r="KA17" s="169" t="e">
        <f t="shared" si="588"/>
        <v>#N/A</v>
      </c>
      <c r="KB17" s="169" t="e">
        <f t="shared" si="589"/>
        <v>#N/A</v>
      </c>
      <c r="KC17" s="169" t="e">
        <f t="shared" si="590"/>
        <v>#N/A</v>
      </c>
      <c r="KD17" s="169" t="e">
        <f t="shared" si="591"/>
        <v>#N/A</v>
      </c>
      <c r="KE17" s="169" t="e">
        <f t="shared" si="592"/>
        <v>#N/A</v>
      </c>
      <c r="KF17" s="169" t="e">
        <f t="shared" si="593"/>
        <v>#N/A</v>
      </c>
      <c r="KG17" s="169" t="e">
        <f t="shared" si="594"/>
        <v>#N/A</v>
      </c>
      <c r="KH17" s="169" t="e">
        <f t="shared" si="595"/>
        <v>#N/A</v>
      </c>
      <c r="KI17" s="169" t="e">
        <f t="shared" si="596"/>
        <v>#N/A</v>
      </c>
      <c r="KJ17" s="169" t="e">
        <f t="shared" si="597"/>
        <v>#N/A</v>
      </c>
      <c r="KK17" s="169" t="e">
        <f t="shared" si="598"/>
        <v>#N/A</v>
      </c>
      <c r="KL17" s="169" t="e">
        <f t="shared" si="599"/>
        <v>#N/A</v>
      </c>
      <c r="KM17" s="169" t="e">
        <f t="shared" si="600"/>
        <v>#N/A</v>
      </c>
      <c r="KN17" s="169" t="e">
        <f t="shared" si="601"/>
        <v>#N/A</v>
      </c>
    </row>
    <row r="18" spans="1:300" x14ac:dyDescent="0.3">
      <c r="A18" t="str">
        <f t="shared" si="307"/>
        <v>France</v>
      </c>
      <c r="G18" s="169">
        <f t="shared" si="308"/>
        <v>0.39765423754315843</v>
      </c>
      <c r="H18" s="169">
        <f t="shared" si="309"/>
        <v>0.40859917589291639</v>
      </c>
      <c r="I18" s="169">
        <f t="shared" si="310"/>
        <v>0.32976438799920316</v>
      </c>
      <c r="J18" s="169">
        <f t="shared" si="311"/>
        <v>0.36791010657063006</v>
      </c>
      <c r="K18" s="169">
        <f t="shared" si="312"/>
        <v>0.30935664383039962</v>
      </c>
      <c r="L18" s="169">
        <f t="shared" si="313"/>
        <v>0.25426414127848651</v>
      </c>
      <c r="M18" s="169">
        <f t="shared" si="314"/>
        <v>0.23464369446769329</v>
      </c>
      <c r="N18" s="169">
        <f t="shared" si="315"/>
        <v>0.27290316728668218</v>
      </c>
      <c r="O18" s="169">
        <f t="shared" si="316"/>
        <v>0.32525761844082646</v>
      </c>
      <c r="P18" s="169">
        <f t="shared" si="317"/>
        <v>0.28847075073584971</v>
      </c>
      <c r="Q18" s="169">
        <f t="shared" si="318"/>
        <v>0.304561102703238</v>
      </c>
      <c r="R18" s="169">
        <f t="shared" si="319"/>
        <v>0.31033315336204526</v>
      </c>
      <c r="S18" s="169">
        <f t="shared" si="320"/>
        <v>0.26701182390755895</v>
      </c>
      <c r="T18" s="169">
        <f t="shared" si="321"/>
        <v>0.2425896472472755</v>
      </c>
      <c r="U18" s="169">
        <f t="shared" si="322"/>
        <v>0.24202609795309971</v>
      </c>
      <c r="V18" s="169">
        <f t="shared" si="323"/>
        <v>0.24705571851215247</v>
      </c>
      <c r="W18" s="169">
        <f t="shared" si="324"/>
        <v>0.24189898971813939</v>
      </c>
      <c r="X18" s="169">
        <f t="shared" si="325"/>
        <v>0.21866335900257905</v>
      </c>
      <c r="Y18" s="169">
        <f t="shared" si="326"/>
        <v>0.18829714984615453</v>
      </c>
      <c r="Z18" s="169">
        <f t="shared" si="327"/>
        <v>0.17848075792833695</v>
      </c>
      <c r="AA18" s="169">
        <f t="shared" si="328"/>
        <v>0.15775483082822039</v>
      </c>
      <c r="AB18" s="169">
        <f t="shared" si="329"/>
        <v>0.15150316313614076</v>
      </c>
      <c r="AC18" s="169">
        <f t="shared" si="330"/>
        <v>0.18429901831495421</v>
      </c>
      <c r="AD18" s="169">
        <f t="shared" si="331"/>
        <v>0.20084829223241574</v>
      </c>
      <c r="AE18" s="169" t="e">
        <f t="shared" si="332"/>
        <v>#N/A</v>
      </c>
      <c r="AF18" s="169" t="e">
        <f t="shared" si="333"/>
        <v>#N/A</v>
      </c>
      <c r="AG18" s="169" t="e">
        <f t="shared" si="334"/>
        <v>#N/A</v>
      </c>
      <c r="AH18" s="169" t="e">
        <f t="shared" si="335"/>
        <v>#N/A</v>
      </c>
      <c r="AI18" s="169" t="e">
        <f t="shared" si="336"/>
        <v>#N/A</v>
      </c>
      <c r="AJ18" s="169" t="e">
        <f t="shared" si="337"/>
        <v>#N/A</v>
      </c>
      <c r="AK18" s="169" t="e">
        <f t="shared" si="338"/>
        <v>#N/A</v>
      </c>
      <c r="AL18" s="169" t="e">
        <f t="shared" si="339"/>
        <v>#N/A</v>
      </c>
      <c r="AM18" s="169" t="e">
        <f t="shared" si="340"/>
        <v>#N/A</v>
      </c>
      <c r="AN18" s="169" t="e">
        <f t="shared" si="341"/>
        <v>#N/A</v>
      </c>
      <c r="AO18" s="169" t="e">
        <f t="shared" si="342"/>
        <v>#N/A</v>
      </c>
      <c r="AP18" s="169" t="e">
        <f t="shared" si="343"/>
        <v>#N/A</v>
      </c>
      <c r="AQ18" s="169" t="e">
        <f t="shared" si="344"/>
        <v>#N/A</v>
      </c>
      <c r="AR18" s="169" t="e">
        <f t="shared" si="345"/>
        <v>#N/A</v>
      </c>
      <c r="AS18" s="169" t="e">
        <f t="shared" si="346"/>
        <v>#N/A</v>
      </c>
      <c r="AT18" s="169" t="e">
        <f t="shared" si="347"/>
        <v>#N/A</v>
      </c>
      <c r="AU18" s="169" t="e">
        <f t="shared" si="348"/>
        <v>#N/A</v>
      </c>
      <c r="AV18" s="169" t="e">
        <f t="shared" si="349"/>
        <v>#N/A</v>
      </c>
      <c r="AW18" s="169" t="e">
        <f t="shared" si="350"/>
        <v>#N/A</v>
      </c>
      <c r="AX18" s="169" t="e">
        <f t="shared" si="351"/>
        <v>#N/A</v>
      </c>
      <c r="AY18" s="169" t="e">
        <f t="shared" si="352"/>
        <v>#N/A</v>
      </c>
      <c r="AZ18" s="169" t="e">
        <f t="shared" si="353"/>
        <v>#N/A</v>
      </c>
      <c r="BA18" s="169" t="e">
        <f t="shared" si="354"/>
        <v>#N/A</v>
      </c>
      <c r="BB18" s="169" t="e">
        <f t="shared" si="355"/>
        <v>#N/A</v>
      </c>
      <c r="BC18" s="169" t="e">
        <f t="shared" si="356"/>
        <v>#N/A</v>
      </c>
      <c r="BD18" s="169" t="e">
        <f t="shared" si="357"/>
        <v>#N/A</v>
      </c>
      <c r="BE18" s="169" t="e">
        <f t="shared" si="358"/>
        <v>#N/A</v>
      </c>
      <c r="BF18" s="169" t="e">
        <f t="shared" si="359"/>
        <v>#N/A</v>
      </c>
      <c r="BG18" s="169" t="e">
        <f t="shared" si="360"/>
        <v>#N/A</v>
      </c>
      <c r="BH18" s="169" t="e">
        <f t="shared" si="361"/>
        <v>#N/A</v>
      </c>
      <c r="BI18" s="169" t="e">
        <f t="shared" si="362"/>
        <v>#N/A</v>
      </c>
      <c r="BJ18" s="169" t="e">
        <f t="shared" si="363"/>
        <v>#N/A</v>
      </c>
      <c r="BK18" s="169" t="e">
        <f t="shared" si="364"/>
        <v>#N/A</v>
      </c>
      <c r="BL18" s="169" t="e">
        <f t="shared" si="365"/>
        <v>#N/A</v>
      </c>
      <c r="BM18" s="169" t="e">
        <f t="shared" si="366"/>
        <v>#N/A</v>
      </c>
      <c r="BN18" s="169" t="e">
        <f t="shared" si="367"/>
        <v>#N/A</v>
      </c>
      <c r="BO18" s="169" t="e">
        <f t="shared" si="368"/>
        <v>#N/A</v>
      </c>
      <c r="BP18" s="169" t="e">
        <f t="shared" si="369"/>
        <v>#N/A</v>
      </c>
      <c r="BQ18" s="169" t="e">
        <f t="shared" si="370"/>
        <v>#N/A</v>
      </c>
      <c r="BR18" s="169" t="e">
        <f t="shared" si="371"/>
        <v>#N/A</v>
      </c>
      <c r="BS18" s="169" t="e">
        <f t="shared" si="372"/>
        <v>#N/A</v>
      </c>
      <c r="BT18" s="169" t="e">
        <f t="shared" si="373"/>
        <v>#N/A</v>
      </c>
      <c r="BU18" s="169" t="e">
        <f t="shared" si="374"/>
        <v>#N/A</v>
      </c>
      <c r="BV18" s="169" t="e">
        <f t="shared" si="375"/>
        <v>#N/A</v>
      </c>
      <c r="BW18" s="169" t="e">
        <f t="shared" si="376"/>
        <v>#N/A</v>
      </c>
      <c r="BX18" s="169" t="e">
        <f t="shared" si="377"/>
        <v>#N/A</v>
      </c>
      <c r="BY18" s="169" t="e">
        <f t="shared" si="378"/>
        <v>#N/A</v>
      </c>
      <c r="BZ18" s="169" t="e">
        <f t="shared" si="379"/>
        <v>#N/A</v>
      </c>
      <c r="CA18" s="169" t="e">
        <f t="shared" si="380"/>
        <v>#N/A</v>
      </c>
      <c r="CB18" s="169" t="e">
        <f t="shared" si="381"/>
        <v>#N/A</v>
      </c>
      <c r="CC18" s="169" t="e">
        <f t="shared" si="382"/>
        <v>#N/A</v>
      </c>
      <c r="CD18" s="169" t="e">
        <f t="shared" si="383"/>
        <v>#N/A</v>
      </c>
      <c r="CE18" s="169" t="e">
        <f t="shared" si="384"/>
        <v>#N/A</v>
      </c>
      <c r="CF18" s="169" t="e">
        <f t="shared" si="385"/>
        <v>#N/A</v>
      </c>
      <c r="CG18" s="169" t="e">
        <f t="shared" si="386"/>
        <v>#N/A</v>
      </c>
      <c r="CH18" s="169" t="e">
        <f t="shared" si="387"/>
        <v>#N/A</v>
      </c>
      <c r="CI18" s="169" t="e">
        <f t="shared" si="388"/>
        <v>#N/A</v>
      </c>
      <c r="CJ18" s="169" t="e">
        <f t="shared" si="389"/>
        <v>#N/A</v>
      </c>
      <c r="CK18" s="169" t="e">
        <f t="shared" si="390"/>
        <v>#N/A</v>
      </c>
      <c r="CL18" s="169" t="e">
        <f t="shared" si="391"/>
        <v>#N/A</v>
      </c>
      <c r="CM18" s="169" t="e">
        <f t="shared" si="392"/>
        <v>#N/A</v>
      </c>
      <c r="CN18" s="169" t="e">
        <f t="shared" si="393"/>
        <v>#N/A</v>
      </c>
      <c r="CO18" s="169" t="e">
        <f t="shared" si="394"/>
        <v>#N/A</v>
      </c>
      <c r="CP18" s="169" t="e">
        <f t="shared" si="395"/>
        <v>#N/A</v>
      </c>
      <c r="CQ18" s="169" t="e">
        <f t="shared" si="396"/>
        <v>#N/A</v>
      </c>
      <c r="CR18" s="169" t="e">
        <f t="shared" si="397"/>
        <v>#N/A</v>
      </c>
      <c r="CS18" s="169" t="e">
        <f t="shared" si="398"/>
        <v>#N/A</v>
      </c>
      <c r="CT18" s="169" t="e">
        <f t="shared" si="399"/>
        <v>#N/A</v>
      </c>
      <c r="CU18" s="169" t="e">
        <f t="shared" si="400"/>
        <v>#N/A</v>
      </c>
      <c r="CV18" s="169" t="e">
        <f t="shared" si="401"/>
        <v>#N/A</v>
      </c>
      <c r="CW18" s="169" t="e">
        <f t="shared" si="402"/>
        <v>#N/A</v>
      </c>
      <c r="CX18" s="169" t="e">
        <f t="shared" si="403"/>
        <v>#N/A</v>
      </c>
      <c r="CY18" s="169" t="e">
        <f t="shared" si="404"/>
        <v>#N/A</v>
      </c>
      <c r="CZ18" s="169" t="e">
        <f t="shared" si="405"/>
        <v>#N/A</v>
      </c>
      <c r="DA18" s="169" t="e">
        <f t="shared" si="406"/>
        <v>#N/A</v>
      </c>
      <c r="DB18" s="169" t="e">
        <f t="shared" si="407"/>
        <v>#N/A</v>
      </c>
      <c r="DC18" s="169" t="e">
        <f t="shared" si="408"/>
        <v>#N/A</v>
      </c>
      <c r="DD18" s="169" t="e">
        <f t="shared" si="409"/>
        <v>#N/A</v>
      </c>
      <c r="DE18" s="169" t="e">
        <f t="shared" si="410"/>
        <v>#N/A</v>
      </c>
      <c r="DF18" s="169" t="e">
        <f t="shared" si="411"/>
        <v>#N/A</v>
      </c>
      <c r="DG18" s="169" t="e">
        <f t="shared" si="412"/>
        <v>#N/A</v>
      </c>
      <c r="DH18" s="169" t="e">
        <f t="shared" si="413"/>
        <v>#N/A</v>
      </c>
      <c r="DI18" s="169" t="e">
        <f t="shared" si="414"/>
        <v>#N/A</v>
      </c>
      <c r="DJ18" s="169" t="e">
        <f t="shared" si="415"/>
        <v>#N/A</v>
      </c>
      <c r="DK18" s="169" t="e">
        <f t="shared" si="416"/>
        <v>#N/A</v>
      </c>
      <c r="DL18" s="169" t="e">
        <f t="shared" si="417"/>
        <v>#N/A</v>
      </c>
      <c r="DM18" s="169" t="e">
        <f t="shared" si="418"/>
        <v>#N/A</v>
      </c>
      <c r="DN18" s="169" t="e">
        <f t="shared" si="419"/>
        <v>#N/A</v>
      </c>
      <c r="DO18" s="169" t="e">
        <f t="shared" si="420"/>
        <v>#N/A</v>
      </c>
      <c r="DP18" s="169" t="e">
        <f t="shared" si="421"/>
        <v>#N/A</v>
      </c>
      <c r="DQ18" s="169" t="e">
        <f t="shared" si="422"/>
        <v>#N/A</v>
      </c>
      <c r="DR18" s="169" t="e">
        <f t="shared" si="423"/>
        <v>#N/A</v>
      </c>
      <c r="DS18" s="169" t="e">
        <f t="shared" si="424"/>
        <v>#N/A</v>
      </c>
      <c r="DT18" s="169" t="e">
        <f t="shared" si="425"/>
        <v>#N/A</v>
      </c>
      <c r="DU18" s="169" t="e">
        <f t="shared" si="426"/>
        <v>#N/A</v>
      </c>
      <c r="DV18" s="169" t="e">
        <f t="shared" si="427"/>
        <v>#N/A</v>
      </c>
      <c r="DW18" s="169" t="e">
        <f t="shared" si="428"/>
        <v>#N/A</v>
      </c>
      <c r="DX18" s="169" t="e">
        <f t="shared" si="429"/>
        <v>#N/A</v>
      </c>
      <c r="DY18" s="169" t="e">
        <f t="shared" si="430"/>
        <v>#N/A</v>
      </c>
      <c r="DZ18" s="169" t="e">
        <f t="shared" si="431"/>
        <v>#N/A</v>
      </c>
      <c r="EA18" s="169" t="e">
        <f t="shared" si="432"/>
        <v>#N/A</v>
      </c>
      <c r="EB18" s="169" t="e">
        <f t="shared" si="433"/>
        <v>#N/A</v>
      </c>
      <c r="EC18" s="169" t="e">
        <f t="shared" si="434"/>
        <v>#N/A</v>
      </c>
      <c r="ED18" s="169" t="e">
        <f t="shared" si="435"/>
        <v>#N/A</v>
      </c>
      <c r="EE18" s="169" t="e">
        <f t="shared" si="436"/>
        <v>#N/A</v>
      </c>
      <c r="EF18" s="169" t="e">
        <f t="shared" si="437"/>
        <v>#N/A</v>
      </c>
      <c r="EG18" s="169" t="e">
        <f t="shared" si="438"/>
        <v>#N/A</v>
      </c>
      <c r="EH18" s="169" t="e">
        <f t="shared" si="439"/>
        <v>#N/A</v>
      </c>
      <c r="EI18" s="169" t="e">
        <f t="shared" si="440"/>
        <v>#N/A</v>
      </c>
      <c r="EJ18" s="169" t="e">
        <f t="shared" si="441"/>
        <v>#N/A</v>
      </c>
      <c r="EK18" s="169" t="e">
        <f t="shared" si="442"/>
        <v>#N/A</v>
      </c>
      <c r="EL18" s="169" t="e">
        <f t="shared" si="443"/>
        <v>#N/A</v>
      </c>
      <c r="EM18" s="169" t="e">
        <f t="shared" si="444"/>
        <v>#N/A</v>
      </c>
      <c r="EN18" s="169" t="e">
        <f t="shared" si="445"/>
        <v>#N/A</v>
      </c>
      <c r="EO18" s="169" t="e">
        <f t="shared" si="446"/>
        <v>#N/A</v>
      </c>
      <c r="EP18" s="169" t="e">
        <f t="shared" si="447"/>
        <v>#N/A</v>
      </c>
      <c r="EQ18" s="169" t="e">
        <f t="shared" si="448"/>
        <v>#N/A</v>
      </c>
      <c r="ER18" s="169" t="e">
        <f t="shared" si="449"/>
        <v>#N/A</v>
      </c>
      <c r="ES18" s="169" t="e">
        <f t="shared" si="450"/>
        <v>#N/A</v>
      </c>
      <c r="ET18" s="169" t="e">
        <f t="shared" si="451"/>
        <v>#N/A</v>
      </c>
      <c r="EU18" s="169" t="e">
        <f t="shared" si="452"/>
        <v>#N/A</v>
      </c>
      <c r="EV18" s="169" t="e">
        <f t="shared" si="453"/>
        <v>#N/A</v>
      </c>
      <c r="EW18" s="169" t="e">
        <f t="shared" si="454"/>
        <v>#N/A</v>
      </c>
      <c r="EX18" s="169" t="e">
        <f t="shared" si="455"/>
        <v>#N/A</v>
      </c>
      <c r="EY18" s="169" t="e">
        <f t="shared" si="456"/>
        <v>#N/A</v>
      </c>
      <c r="EZ18" s="169" t="e">
        <f t="shared" si="457"/>
        <v>#N/A</v>
      </c>
      <c r="FA18" s="169" t="e">
        <f t="shared" si="458"/>
        <v>#N/A</v>
      </c>
      <c r="FB18" s="169" t="e">
        <f t="shared" si="459"/>
        <v>#N/A</v>
      </c>
      <c r="FC18" s="169" t="e">
        <f t="shared" si="460"/>
        <v>#N/A</v>
      </c>
      <c r="FD18" s="169" t="e">
        <f t="shared" si="461"/>
        <v>#N/A</v>
      </c>
      <c r="FE18" s="169" t="e">
        <f t="shared" si="462"/>
        <v>#N/A</v>
      </c>
      <c r="FF18" s="169" t="e">
        <f t="shared" si="463"/>
        <v>#N/A</v>
      </c>
      <c r="FG18" s="169" t="e">
        <f t="shared" si="464"/>
        <v>#N/A</v>
      </c>
      <c r="FH18" s="169" t="e">
        <f t="shared" si="465"/>
        <v>#N/A</v>
      </c>
      <c r="FI18" s="169" t="e">
        <f t="shared" si="466"/>
        <v>#N/A</v>
      </c>
      <c r="FJ18" s="169" t="e">
        <f t="shared" si="467"/>
        <v>#N/A</v>
      </c>
      <c r="FK18" s="169" t="e">
        <f t="shared" si="468"/>
        <v>#N/A</v>
      </c>
      <c r="FL18" s="169" t="e">
        <f t="shared" si="469"/>
        <v>#N/A</v>
      </c>
      <c r="FM18" s="169" t="e">
        <f t="shared" si="470"/>
        <v>#N/A</v>
      </c>
      <c r="FN18" s="169" t="e">
        <f t="shared" si="471"/>
        <v>#N/A</v>
      </c>
      <c r="FO18" s="169" t="e">
        <f t="shared" si="472"/>
        <v>#N/A</v>
      </c>
      <c r="FP18" s="169" t="e">
        <f t="shared" si="473"/>
        <v>#N/A</v>
      </c>
      <c r="FQ18" s="169" t="e">
        <f t="shared" si="474"/>
        <v>#N/A</v>
      </c>
      <c r="FR18" s="169" t="e">
        <f t="shared" si="475"/>
        <v>#N/A</v>
      </c>
      <c r="FS18" s="169" t="e">
        <f t="shared" si="476"/>
        <v>#N/A</v>
      </c>
      <c r="FT18" s="169" t="e">
        <f t="shared" si="477"/>
        <v>#N/A</v>
      </c>
      <c r="FU18" s="169" t="e">
        <f t="shared" si="478"/>
        <v>#N/A</v>
      </c>
      <c r="FV18" s="169" t="e">
        <f t="shared" si="479"/>
        <v>#N/A</v>
      </c>
      <c r="FW18" s="169" t="e">
        <f t="shared" si="480"/>
        <v>#N/A</v>
      </c>
      <c r="FX18" s="169" t="e">
        <f t="shared" si="481"/>
        <v>#N/A</v>
      </c>
      <c r="FY18" s="169" t="e">
        <f t="shared" si="482"/>
        <v>#N/A</v>
      </c>
      <c r="FZ18" s="169" t="e">
        <f t="shared" si="483"/>
        <v>#N/A</v>
      </c>
      <c r="GA18" s="169" t="e">
        <f t="shared" si="484"/>
        <v>#N/A</v>
      </c>
      <c r="GB18" s="169" t="e">
        <f t="shared" si="485"/>
        <v>#N/A</v>
      </c>
      <c r="GC18" s="169" t="e">
        <f t="shared" si="486"/>
        <v>#N/A</v>
      </c>
      <c r="GD18" s="169" t="e">
        <f t="shared" si="487"/>
        <v>#N/A</v>
      </c>
      <c r="GE18" s="169" t="e">
        <f t="shared" si="488"/>
        <v>#N/A</v>
      </c>
      <c r="GF18" s="169" t="e">
        <f t="shared" si="489"/>
        <v>#N/A</v>
      </c>
      <c r="GG18" s="169" t="e">
        <f t="shared" si="490"/>
        <v>#N/A</v>
      </c>
      <c r="GH18" s="169" t="e">
        <f t="shared" si="491"/>
        <v>#N/A</v>
      </c>
      <c r="GI18" s="169" t="e">
        <f t="shared" si="492"/>
        <v>#N/A</v>
      </c>
      <c r="GJ18" s="169" t="e">
        <f t="shared" si="493"/>
        <v>#N/A</v>
      </c>
      <c r="GK18" s="169" t="e">
        <f t="shared" si="494"/>
        <v>#N/A</v>
      </c>
      <c r="GL18" s="169" t="e">
        <f t="shared" si="495"/>
        <v>#N/A</v>
      </c>
      <c r="GM18" s="169" t="e">
        <f t="shared" si="496"/>
        <v>#N/A</v>
      </c>
      <c r="GN18" s="169" t="e">
        <f t="shared" si="497"/>
        <v>#N/A</v>
      </c>
      <c r="GO18" s="169" t="e">
        <f t="shared" si="498"/>
        <v>#N/A</v>
      </c>
      <c r="GP18" s="169" t="e">
        <f t="shared" si="499"/>
        <v>#N/A</v>
      </c>
      <c r="GQ18" s="169" t="e">
        <f t="shared" si="500"/>
        <v>#N/A</v>
      </c>
      <c r="GR18" s="169" t="e">
        <f t="shared" si="501"/>
        <v>#N/A</v>
      </c>
      <c r="GS18" s="169" t="e">
        <f t="shared" si="502"/>
        <v>#N/A</v>
      </c>
      <c r="GT18" s="169" t="e">
        <f t="shared" si="503"/>
        <v>#N/A</v>
      </c>
      <c r="GU18" s="169" t="e">
        <f t="shared" si="504"/>
        <v>#N/A</v>
      </c>
      <c r="GV18" s="169" t="e">
        <f t="shared" si="505"/>
        <v>#N/A</v>
      </c>
      <c r="GW18" s="169" t="e">
        <f t="shared" si="506"/>
        <v>#N/A</v>
      </c>
      <c r="GX18" s="169" t="e">
        <f t="shared" si="507"/>
        <v>#N/A</v>
      </c>
      <c r="GY18" s="169" t="e">
        <f t="shared" si="508"/>
        <v>#N/A</v>
      </c>
      <c r="GZ18" s="169" t="e">
        <f t="shared" si="509"/>
        <v>#N/A</v>
      </c>
      <c r="HA18" s="169" t="e">
        <f t="shared" si="510"/>
        <v>#N/A</v>
      </c>
      <c r="HB18" s="169" t="e">
        <f t="shared" si="511"/>
        <v>#N/A</v>
      </c>
      <c r="HC18" s="169" t="e">
        <f t="shared" si="512"/>
        <v>#N/A</v>
      </c>
      <c r="HD18" s="169" t="e">
        <f t="shared" si="513"/>
        <v>#N/A</v>
      </c>
      <c r="HE18" s="169" t="e">
        <f t="shared" si="514"/>
        <v>#N/A</v>
      </c>
      <c r="HF18" s="169" t="e">
        <f t="shared" si="515"/>
        <v>#N/A</v>
      </c>
      <c r="HG18" s="169" t="e">
        <f t="shared" si="516"/>
        <v>#N/A</v>
      </c>
      <c r="HH18" s="169" t="e">
        <f t="shared" si="517"/>
        <v>#N/A</v>
      </c>
      <c r="HI18" s="169" t="e">
        <f t="shared" si="518"/>
        <v>#N/A</v>
      </c>
      <c r="HJ18" s="169" t="e">
        <f t="shared" si="519"/>
        <v>#N/A</v>
      </c>
      <c r="HK18" s="169" t="e">
        <f t="shared" si="520"/>
        <v>#N/A</v>
      </c>
      <c r="HL18" s="169" t="e">
        <f t="shared" si="521"/>
        <v>#N/A</v>
      </c>
      <c r="HM18" s="169" t="e">
        <f t="shared" si="522"/>
        <v>#N/A</v>
      </c>
      <c r="HN18" s="169" t="e">
        <f t="shared" si="523"/>
        <v>#N/A</v>
      </c>
      <c r="HO18" s="169" t="e">
        <f t="shared" si="524"/>
        <v>#N/A</v>
      </c>
      <c r="HP18" s="169" t="e">
        <f t="shared" si="525"/>
        <v>#N/A</v>
      </c>
      <c r="HQ18" s="169" t="e">
        <f t="shared" si="526"/>
        <v>#N/A</v>
      </c>
      <c r="HR18" s="169" t="e">
        <f t="shared" si="527"/>
        <v>#N/A</v>
      </c>
      <c r="HS18" s="169" t="e">
        <f t="shared" si="528"/>
        <v>#N/A</v>
      </c>
      <c r="HT18" s="169" t="e">
        <f t="shared" si="529"/>
        <v>#N/A</v>
      </c>
      <c r="HU18" s="169" t="e">
        <f t="shared" si="530"/>
        <v>#N/A</v>
      </c>
      <c r="HV18" s="169" t="e">
        <f t="shared" si="531"/>
        <v>#N/A</v>
      </c>
      <c r="HW18" s="169" t="e">
        <f t="shared" si="532"/>
        <v>#N/A</v>
      </c>
      <c r="HX18" s="169" t="e">
        <f t="shared" si="533"/>
        <v>#N/A</v>
      </c>
      <c r="HY18" s="169" t="e">
        <f t="shared" si="534"/>
        <v>#N/A</v>
      </c>
      <c r="HZ18" s="169" t="e">
        <f t="shared" si="535"/>
        <v>#N/A</v>
      </c>
      <c r="IA18" s="169" t="e">
        <f t="shared" si="536"/>
        <v>#N/A</v>
      </c>
      <c r="IB18" s="169" t="e">
        <f t="shared" si="537"/>
        <v>#N/A</v>
      </c>
      <c r="IC18" s="169" t="e">
        <f t="shared" si="538"/>
        <v>#N/A</v>
      </c>
      <c r="ID18" s="169" t="e">
        <f t="shared" si="539"/>
        <v>#N/A</v>
      </c>
      <c r="IE18" s="169" t="e">
        <f t="shared" si="540"/>
        <v>#N/A</v>
      </c>
      <c r="IF18" s="169" t="e">
        <f t="shared" si="541"/>
        <v>#N/A</v>
      </c>
      <c r="IG18" s="169" t="e">
        <f t="shared" si="542"/>
        <v>#N/A</v>
      </c>
      <c r="IH18" s="169" t="e">
        <f t="shared" si="543"/>
        <v>#N/A</v>
      </c>
      <c r="II18" s="169" t="e">
        <f t="shared" si="544"/>
        <v>#N/A</v>
      </c>
      <c r="IJ18" s="169" t="e">
        <f t="shared" si="545"/>
        <v>#N/A</v>
      </c>
      <c r="IK18" s="169" t="e">
        <f t="shared" si="546"/>
        <v>#N/A</v>
      </c>
      <c r="IL18" s="169" t="e">
        <f t="shared" si="547"/>
        <v>#N/A</v>
      </c>
      <c r="IM18" s="169" t="e">
        <f t="shared" si="548"/>
        <v>#N/A</v>
      </c>
      <c r="IN18" s="169" t="e">
        <f t="shared" si="549"/>
        <v>#N/A</v>
      </c>
      <c r="IO18" s="169" t="e">
        <f t="shared" si="550"/>
        <v>#N/A</v>
      </c>
      <c r="IP18" s="169" t="e">
        <f t="shared" si="551"/>
        <v>#N/A</v>
      </c>
      <c r="IQ18" s="169" t="e">
        <f t="shared" si="552"/>
        <v>#N/A</v>
      </c>
      <c r="IR18" s="169" t="e">
        <f t="shared" si="553"/>
        <v>#N/A</v>
      </c>
      <c r="IS18" s="169" t="e">
        <f t="shared" si="554"/>
        <v>#N/A</v>
      </c>
      <c r="IT18" s="169" t="e">
        <f t="shared" si="555"/>
        <v>#N/A</v>
      </c>
      <c r="IU18" s="169" t="e">
        <f t="shared" si="556"/>
        <v>#N/A</v>
      </c>
      <c r="IV18" s="169" t="e">
        <f t="shared" si="557"/>
        <v>#N/A</v>
      </c>
      <c r="IW18" s="169" t="e">
        <f t="shared" si="558"/>
        <v>#N/A</v>
      </c>
      <c r="IX18" s="169" t="e">
        <f t="shared" si="559"/>
        <v>#N/A</v>
      </c>
      <c r="IY18" s="169" t="e">
        <f t="shared" si="560"/>
        <v>#N/A</v>
      </c>
      <c r="IZ18" s="169" t="e">
        <f t="shared" si="561"/>
        <v>#N/A</v>
      </c>
      <c r="JA18" s="169" t="e">
        <f t="shared" si="562"/>
        <v>#N/A</v>
      </c>
      <c r="JB18" s="169" t="e">
        <f t="shared" si="563"/>
        <v>#N/A</v>
      </c>
      <c r="JC18" s="169" t="e">
        <f t="shared" si="564"/>
        <v>#N/A</v>
      </c>
      <c r="JD18" s="169" t="e">
        <f t="shared" si="565"/>
        <v>#N/A</v>
      </c>
      <c r="JE18" s="169" t="e">
        <f t="shared" si="566"/>
        <v>#N/A</v>
      </c>
      <c r="JF18" s="169" t="e">
        <f t="shared" si="567"/>
        <v>#N/A</v>
      </c>
      <c r="JG18" s="169" t="e">
        <f t="shared" si="568"/>
        <v>#N/A</v>
      </c>
      <c r="JH18" s="169" t="e">
        <f t="shared" si="569"/>
        <v>#N/A</v>
      </c>
      <c r="JI18" s="169" t="e">
        <f t="shared" si="570"/>
        <v>#N/A</v>
      </c>
      <c r="JJ18" s="169" t="e">
        <f t="shared" si="571"/>
        <v>#N/A</v>
      </c>
      <c r="JK18" s="169" t="e">
        <f t="shared" si="572"/>
        <v>#N/A</v>
      </c>
      <c r="JL18" s="169" t="e">
        <f t="shared" si="573"/>
        <v>#N/A</v>
      </c>
      <c r="JM18" s="169" t="e">
        <f t="shared" si="574"/>
        <v>#N/A</v>
      </c>
      <c r="JN18" s="169" t="e">
        <f t="shared" si="575"/>
        <v>#N/A</v>
      </c>
      <c r="JO18" s="169" t="e">
        <f t="shared" si="576"/>
        <v>#N/A</v>
      </c>
      <c r="JP18" s="169" t="e">
        <f t="shared" si="577"/>
        <v>#N/A</v>
      </c>
      <c r="JQ18" s="169" t="e">
        <f t="shared" si="578"/>
        <v>#N/A</v>
      </c>
      <c r="JR18" s="169" t="e">
        <f t="shared" si="579"/>
        <v>#N/A</v>
      </c>
      <c r="JS18" s="169" t="e">
        <f t="shared" si="580"/>
        <v>#N/A</v>
      </c>
      <c r="JT18" s="169" t="e">
        <f t="shared" si="581"/>
        <v>#N/A</v>
      </c>
      <c r="JU18" s="169" t="e">
        <f t="shared" si="582"/>
        <v>#N/A</v>
      </c>
      <c r="JV18" s="169" t="e">
        <f t="shared" si="583"/>
        <v>#N/A</v>
      </c>
      <c r="JW18" s="169" t="e">
        <f t="shared" si="584"/>
        <v>#N/A</v>
      </c>
      <c r="JX18" s="169" t="e">
        <f t="shared" si="585"/>
        <v>#N/A</v>
      </c>
      <c r="JY18" s="169" t="e">
        <f t="shared" si="586"/>
        <v>#N/A</v>
      </c>
      <c r="JZ18" s="169" t="e">
        <f t="shared" si="587"/>
        <v>#N/A</v>
      </c>
      <c r="KA18" s="169" t="e">
        <f t="shared" si="588"/>
        <v>#N/A</v>
      </c>
      <c r="KB18" s="169" t="e">
        <f t="shared" si="589"/>
        <v>#N/A</v>
      </c>
      <c r="KC18" s="169" t="e">
        <f t="shared" si="590"/>
        <v>#N/A</v>
      </c>
      <c r="KD18" s="169" t="e">
        <f t="shared" si="591"/>
        <v>#N/A</v>
      </c>
      <c r="KE18" s="169" t="e">
        <f t="shared" si="592"/>
        <v>#N/A</v>
      </c>
      <c r="KF18" s="169" t="e">
        <f t="shared" si="593"/>
        <v>#N/A</v>
      </c>
      <c r="KG18" s="169" t="e">
        <f t="shared" si="594"/>
        <v>#N/A</v>
      </c>
      <c r="KH18" s="169" t="e">
        <f t="shared" si="595"/>
        <v>#N/A</v>
      </c>
      <c r="KI18" s="169" t="e">
        <f t="shared" si="596"/>
        <v>#N/A</v>
      </c>
      <c r="KJ18" s="169" t="e">
        <f t="shared" si="597"/>
        <v>#N/A</v>
      </c>
      <c r="KK18" s="169" t="e">
        <f t="shared" si="598"/>
        <v>#N/A</v>
      </c>
      <c r="KL18" s="169" t="e">
        <f t="shared" si="599"/>
        <v>#N/A</v>
      </c>
      <c r="KM18" s="169" t="e">
        <f t="shared" si="600"/>
        <v>#N/A</v>
      </c>
      <c r="KN18" s="169" t="e">
        <f t="shared" si="601"/>
        <v>#N/A</v>
      </c>
    </row>
    <row r="19" spans="1:300" x14ac:dyDescent="0.3">
      <c r="A19" t="str">
        <f t="shared" si="307"/>
        <v>Germany</v>
      </c>
      <c r="G19" s="169">
        <f t="shared" si="308"/>
        <v>0.37354228352311925</v>
      </c>
      <c r="H19" s="169">
        <f t="shared" si="309"/>
        <v>0.43527930703195183</v>
      </c>
      <c r="I19" s="169">
        <f t="shared" si="310"/>
        <v>0.37646785270916117</v>
      </c>
      <c r="J19" s="169">
        <f t="shared" si="311"/>
        <v>0.31396356370828427</v>
      </c>
      <c r="K19" s="169">
        <f t="shared" si="312"/>
        <v>0.34446473733680305</v>
      </c>
      <c r="L19" s="169">
        <f t="shared" si="313"/>
        <v>0.28970206493748685</v>
      </c>
      <c r="M19" s="169">
        <f t="shared" si="314"/>
        <v>0.25186784235226223</v>
      </c>
      <c r="N19" s="169">
        <f t="shared" si="315"/>
        <v>0.26022007941246028</v>
      </c>
      <c r="O19" s="169">
        <f t="shared" si="316"/>
        <v>0.29473130994821006</v>
      </c>
      <c r="P19" s="169">
        <f t="shared" si="317"/>
        <v>0.28622384612131402</v>
      </c>
      <c r="Q19" s="169">
        <f t="shared" si="318"/>
        <v>0.27692535733421098</v>
      </c>
      <c r="R19" s="169">
        <f t="shared" si="319"/>
        <v>0.2564305823026849</v>
      </c>
      <c r="S19" s="169">
        <f t="shared" si="320"/>
        <v>0.23753670322254794</v>
      </c>
      <c r="T19" s="169">
        <f t="shared" si="321"/>
        <v>0.21885584482654097</v>
      </c>
      <c r="U19" s="169">
        <f t="shared" si="322"/>
        <v>0.20651283102474283</v>
      </c>
      <c r="V19" s="169">
        <f t="shared" si="323"/>
        <v>0.19057455113529387</v>
      </c>
      <c r="W19" s="169" t="e">
        <f t="shared" si="324"/>
        <v>#N/A</v>
      </c>
      <c r="X19" s="169" t="e">
        <f t="shared" si="325"/>
        <v>#N/A</v>
      </c>
      <c r="Y19" s="169" t="e">
        <f t="shared" si="326"/>
        <v>#N/A</v>
      </c>
      <c r="Z19" s="169" t="e">
        <f t="shared" si="327"/>
        <v>#N/A</v>
      </c>
      <c r="AA19" s="169" t="e">
        <f t="shared" si="328"/>
        <v>#N/A</v>
      </c>
      <c r="AB19" s="169" t="e">
        <f t="shared" si="329"/>
        <v>#N/A</v>
      </c>
      <c r="AC19" s="169" t="e">
        <f t="shared" si="330"/>
        <v>#N/A</v>
      </c>
      <c r="AD19" s="169" t="e">
        <f t="shared" si="331"/>
        <v>#N/A</v>
      </c>
      <c r="AE19" s="169" t="e">
        <f t="shared" si="332"/>
        <v>#N/A</v>
      </c>
      <c r="AF19" s="169" t="e">
        <f t="shared" si="333"/>
        <v>#N/A</v>
      </c>
      <c r="AG19" s="169" t="e">
        <f t="shared" si="334"/>
        <v>#N/A</v>
      </c>
      <c r="AH19" s="169" t="e">
        <f t="shared" si="335"/>
        <v>#N/A</v>
      </c>
      <c r="AI19" s="169" t="e">
        <f t="shared" si="336"/>
        <v>#N/A</v>
      </c>
      <c r="AJ19" s="169" t="e">
        <f t="shared" si="337"/>
        <v>#N/A</v>
      </c>
      <c r="AK19" s="169" t="e">
        <f t="shared" si="338"/>
        <v>#N/A</v>
      </c>
      <c r="AL19" s="169" t="e">
        <f t="shared" si="339"/>
        <v>#N/A</v>
      </c>
      <c r="AM19" s="169" t="e">
        <f t="shared" si="340"/>
        <v>#N/A</v>
      </c>
      <c r="AN19" s="169" t="e">
        <f t="shared" si="341"/>
        <v>#N/A</v>
      </c>
      <c r="AO19" s="169" t="e">
        <f t="shared" si="342"/>
        <v>#N/A</v>
      </c>
      <c r="AP19" s="169" t="e">
        <f t="shared" si="343"/>
        <v>#N/A</v>
      </c>
      <c r="AQ19" s="169" t="e">
        <f t="shared" si="344"/>
        <v>#N/A</v>
      </c>
      <c r="AR19" s="169" t="e">
        <f t="shared" si="345"/>
        <v>#N/A</v>
      </c>
      <c r="AS19" s="169" t="e">
        <f t="shared" si="346"/>
        <v>#N/A</v>
      </c>
      <c r="AT19" s="169" t="e">
        <f t="shared" si="347"/>
        <v>#N/A</v>
      </c>
      <c r="AU19" s="169" t="e">
        <f t="shared" si="348"/>
        <v>#N/A</v>
      </c>
      <c r="AV19" s="169" t="e">
        <f t="shared" si="349"/>
        <v>#N/A</v>
      </c>
      <c r="AW19" s="169" t="e">
        <f t="shared" si="350"/>
        <v>#N/A</v>
      </c>
      <c r="AX19" s="169" t="e">
        <f t="shared" si="351"/>
        <v>#N/A</v>
      </c>
      <c r="AY19" s="169" t="e">
        <f t="shared" si="352"/>
        <v>#N/A</v>
      </c>
      <c r="AZ19" s="169" t="e">
        <f t="shared" si="353"/>
        <v>#N/A</v>
      </c>
      <c r="BA19" s="169" t="e">
        <f t="shared" si="354"/>
        <v>#N/A</v>
      </c>
      <c r="BB19" s="169" t="e">
        <f t="shared" si="355"/>
        <v>#N/A</v>
      </c>
      <c r="BC19" s="169" t="e">
        <f t="shared" si="356"/>
        <v>#N/A</v>
      </c>
      <c r="BD19" s="169" t="e">
        <f t="shared" si="357"/>
        <v>#N/A</v>
      </c>
      <c r="BE19" s="169" t="e">
        <f t="shared" si="358"/>
        <v>#N/A</v>
      </c>
      <c r="BF19" s="169" t="e">
        <f t="shared" si="359"/>
        <v>#N/A</v>
      </c>
      <c r="BG19" s="169" t="e">
        <f t="shared" si="360"/>
        <v>#N/A</v>
      </c>
      <c r="BH19" s="169" t="e">
        <f t="shared" si="361"/>
        <v>#N/A</v>
      </c>
      <c r="BI19" s="169" t="e">
        <f t="shared" si="362"/>
        <v>#N/A</v>
      </c>
      <c r="BJ19" s="169" t="e">
        <f t="shared" si="363"/>
        <v>#N/A</v>
      </c>
      <c r="BK19" s="169" t="e">
        <f t="shared" si="364"/>
        <v>#N/A</v>
      </c>
      <c r="BL19" s="169" t="e">
        <f t="shared" si="365"/>
        <v>#N/A</v>
      </c>
      <c r="BM19" s="169" t="e">
        <f t="shared" si="366"/>
        <v>#N/A</v>
      </c>
      <c r="BN19" s="169" t="e">
        <f t="shared" si="367"/>
        <v>#N/A</v>
      </c>
      <c r="BO19" s="169" t="e">
        <f t="shared" si="368"/>
        <v>#N/A</v>
      </c>
      <c r="BP19" s="169" t="e">
        <f t="shared" si="369"/>
        <v>#N/A</v>
      </c>
      <c r="BQ19" s="169" t="e">
        <f t="shared" si="370"/>
        <v>#N/A</v>
      </c>
      <c r="BR19" s="169" t="e">
        <f t="shared" si="371"/>
        <v>#N/A</v>
      </c>
      <c r="BS19" s="169" t="e">
        <f t="shared" si="372"/>
        <v>#N/A</v>
      </c>
      <c r="BT19" s="169" t="e">
        <f t="shared" si="373"/>
        <v>#N/A</v>
      </c>
      <c r="BU19" s="169" t="e">
        <f t="shared" si="374"/>
        <v>#N/A</v>
      </c>
      <c r="BV19" s="169" t="e">
        <f t="shared" si="375"/>
        <v>#N/A</v>
      </c>
      <c r="BW19" s="169" t="e">
        <f t="shared" si="376"/>
        <v>#N/A</v>
      </c>
      <c r="BX19" s="169" t="e">
        <f t="shared" si="377"/>
        <v>#N/A</v>
      </c>
      <c r="BY19" s="169" t="e">
        <f t="shared" si="378"/>
        <v>#N/A</v>
      </c>
      <c r="BZ19" s="169" t="e">
        <f t="shared" si="379"/>
        <v>#N/A</v>
      </c>
      <c r="CA19" s="169" t="e">
        <f t="shared" si="380"/>
        <v>#N/A</v>
      </c>
      <c r="CB19" s="169" t="e">
        <f t="shared" si="381"/>
        <v>#N/A</v>
      </c>
      <c r="CC19" s="169" t="e">
        <f t="shared" si="382"/>
        <v>#N/A</v>
      </c>
      <c r="CD19" s="169" t="e">
        <f t="shared" si="383"/>
        <v>#N/A</v>
      </c>
      <c r="CE19" s="169" t="e">
        <f t="shared" si="384"/>
        <v>#N/A</v>
      </c>
      <c r="CF19" s="169" t="e">
        <f t="shared" si="385"/>
        <v>#N/A</v>
      </c>
      <c r="CG19" s="169" t="e">
        <f t="shared" si="386"/>
        <v>#N/A</v>
      </c>
      <c r="CH19" s="169" t="e">
        <f t="shared" si="387"/>
        <v>#N/A</v>
      </c>
      <c r="CI19" s="169" t="e">
        <f t="shared" si="388"/>
        <v>#N/A</v>
      </c>
      <c r="CJ19" s="169" t="e">
        <f t="shared" si="389"/>
        <v>#N/A</v>
      </c>
      <c r="CK19" s="169" t="e">
        <f t="shared" si="390"/>
        <v>#N/A</v>
      </c>
      <c r="CL19" s="169" t="e">
        <f t="shared" si="391"/>
        <v>#N/A</v>
      </c>
      <c r="CM19" s="169" t="e">
        <f t="shared" si="392"/>
        <v>#N/A</v>
      </c>
      <c r="CN19" s="169" t="e">
        <f t="shared" si="393"/>
        <v>#N/A</v>
      </c>
      <c r="CO19" s="169" t="e">
        <f t="shared" si="394"/>
        <v>#N/A</v>
      </c>
      <c r="CP19" s="169" t="e">
        <f t="shared" si="395"/>
        <v>#N/A</v>
      </c>
      <c r="CQ19" s="169" t="e">
        <f t="shared" si="396"/>
        <v>#N/A</v>
      </c>
      <c r="CR19" s="169" t="e">
        <f t="shared" si="397"/>
        <v>#N/A</v>
      </c>
      <c r="CS19" s="169" t="e">
        <f t="shared" si="398"/>
        <v>#N/A</v>
      </c>
      <c r="CT19" s="169" t="e">
        <f t="shared" si="399"/>
        <v>#N/A</v>
      </c>
      <c r="CU19" s="169" t="e">
        <f t="shared" si="400"/>
        <v>#N/A</v>
      </c>
      <c r="CV19" s="169" t="e">
        <f t="shared" si="401"/>
        <v>#N/A</v>
      </c>
      <c r="CW19" s="169" t="e">
        <f t="shared" si="402"/>
        <v>#N/A</v>
      </c>
      <c r="CX19" s="169" t="e">
        <f t="shared" si="403"/>
        <v>#N/A</v>
      </c>
      <c r="CY19" s="169" t="e">
        <f t="shared" si="404"/>
        <v>#N/A</v>
      </c>
      <c r="CZ19" s="169" t="e">
        <f t="shared" si="405"/>
        <v>#N/A</v>
      </c>
      <c r="DA19" s="169" t="e">
        <f t="shared" si="406"/>
        <v>#N/A</v>
      </c>
      <c r="DB19" s="169" t="e">
        <f t="shared" si="407"/>
        <v>#N/A</v>
      </c>
      <c r="DC19" s="169" t="e">
        <f t="shared" si="408"/>
        <v>#N/A</v>
      </c>
      <c r="DD19" s="169" t="e">
        <f t="shared" si="409"/>
        <v>#N/A</v>
      </c>
      <c r="DE19" s="169" t="e">
        <f t="shared" si="410"/>
        <v>#N/A</v>
      </c>
      <c r="DF19" s="169" t="e">
        <f t="shared" si="411"/>
        <v>#N/A</v>
      </c>
      <c r="DG19" s="169" t="e">
        <f t="shared" si="412"/>
        <v>#N/A</v>
      </c>
      <c r="DH19" s="169" t="e">
        <f t="shared" si="413"/>
        <v>#N/A</v>
      </c>
      <c r="DI19" s="169" t="e">
        <f t="shared" si="414"/>
        <v>#N/A</v>
      </c>
      <c r="DJ19" s="169" t="e">
        <f t="shared" si="415"/>
        <v>#N/A</v>
      </c>
      <c r="DK19" s="169" t="e">
        <f t="shared" si="416"/>
        <v>#N/A</v>
      </c>
      <c r="DL19" s="169" t="e">
        <f t="shared" si="417"/>
        <v>#N/A</v>
      </c>
      <c r="DM19" s="169" t="e">
        <f t="shared" si="418"/>
        <v>#N/A</v>
      </c>
      <c r="DN19" s="169" t="e">
        <f t="shared" si="419"/>
        <v>#N/A</v>
      </c>
      <c r="DO19" s="169" t="e">
        <f t="shared" si="420"/>
        <v>#N/A</v>
      </c>
      <c r="DP19" s="169" t="e">
        <f t="shared" si="421"/>
        <v>#N/A</v>
      </c>
      <c r="DQ19" s="169" t="e">
        <f t="shared" si="422"/>
        <v>#N/A</v>
      </c>
      <c r="DR19" s="169" t="e">
        <f t="shared" si="423"/>
        <v>#N/A</v>
      </c>
      <c r="DS19" s="169" t="e">
        <f t="shared" si="424"/>
        <v>#N/A</v>
      </c>
      <c r="DT19" s="169" t="e">
        <f t="shared" si="425"/>
        <v>#N/A</v>
      </c>
      <c r="DU19" s="169" t="e">
        <f t="shared" si="426"/>
        <v>#N/A</v>
      </c>
      <c r="DV19" s="169" t="e">
        <f t="shared" si="427"/>
        <v>#N/A</v>
      </c>
      <c r="DW19" s="169" t="e">
        <f t="shared" si="428"/>
        <v>#N/A</v>
      </c>
      <c r="DX19" s="169" t="e">
        <f t="shared" si="429"/>
        <v>#N/A</v>
      </c>
      <c r="DY19" s="169" t="e">
        <f t="shared" si="430"/>
        <v>#N/A</v>
      </c>
      <c r="DZ19" s="169" t="e">
        <f t="shared" si="431"/>
        <v>#N/A</v>
      </c>
      <c r="EA19" s="169" t="e">
        <f t="shared" si="432"/>
        <v>#N/A</v>
      </c>
      <c r="EB19" s="169" t="e">
        <f t="shared" si="433"/>
        <v>#N/A</v>
      </c>
      <c r="EC19" s="169" t="e">
        <f t="shared" si="434"/>
        <v>#N/A</v>
      </c>
      <c r="ED19" s="169" t="e">
        <f t="shared" si="435"/>
        <v>#N/A</v>
      </c>
      <c r="EE19" s="169" t="e">
        <f t="shared" si="436"/>
        <v>#N/A</v>
      </c>
      <c r="EF19" s="169" t="e">
        <f t="shared" si="437"/>
        <v>#N/A</v>
      </c>
      <c r="EG19" s="169" t="e">
        <f t="shared" si="438"/>
        <v>#N/A</v>
      </c>
      <c r="EH19" s="169" t="e">
        <f t="shared" si="439"/>
        <v>#N/A</v>
      </c>
      <c r="EI19" s="169" t="e">
        <f t="shared" si="440"/>
        <v>#N/A</v>
      </c>
      <c r="EJ19" s="169" t="e">
        <f t="shared" si="441"/>
        <v>#N/A</v>
      </c>
      <c r="EK19" s="169" t="e">
        <f t="shared" si="442"/>
        <v>#N/A</v>
      </c>
      <c r="EL19" s="169" t="e">
        <f t="shared" si="443"/>
        <v>#N/A</v>
      </c>
      <c r="EM19" s="169" t="e">
        <f t="shared" si="444"/>
        <v>#N/A</v>
      </c>
      <c r="EN19" s="169" t="e">
        <f t="shared" si="445"/>
        <v>#N/A</v>
      </c>
      <c r="EO19" s="169" t="e">
        <f t="shared" si="446"/>
        <v>#N/A</v>
      </c>
      <c r="EP19" s="169" t="e">
        <f t="shared" si="447"/>
        <v>#N/A</v>
      </c>
      <c r="EQ19" s="169" t="e">
        <f t="shared" si="448"/>
        <v>#N/A</v>
      </c>
      <c r="ER19" s="169" t="e">
        <f t="shared" si="449"/>
        <v>#N/A</v>
      </c>
      <c r="ES19" s="169" t="e">
        <f t="shared" si="450"/>
        <v>#N/A</v>
      </c>
      <c r="ET19" s="169" t="e">
        <f t="shared" si="451"/>
        <v>#N/A</v>
      </c>
      <c r="EU19" s="169" t="e">
        <f t="shared" si="452"/>
        <v>#N/A</v>
      </c>
      <c r="EV19" s="169" t="e">
        <f t="shared" si="453"/>
        <v>#N/A</v>
      </c>
      <c r="EW19" s="169" t="e">
        <f t="shared" si="454"/>
        <v>#N/A</v>
      </c>
      <c r="EX19" s="169" t="e">
        <f t="shared" si="455"/>
        <v>#N/A</v>
      </c>
      <c r="EY19" s="169" t="e">
        <f t="shared" si="456"/>
        <v>#N/A</v>
      </c>
      <c r="EZ19" s="169" t="e">
        <f t="shared" si="457"/>
        <v>#N/A</v>
      </c>
      <c r="FA19" s="169" t="e">
        <f t="shared" si="458"/>
        <v>#N/A</v>
      </c>
      <c r="FB19" s="169" t="e">
        <f t="shared" si="459"/>
        <v>#N/A</v>
      </c>
      <c r="FC19" s="169" t="e">
        <f t="shared" si="460"/>
        <v>#N/A</v>
      </c>
      <c r="FD19" s="169" t="e">
        <f t="shared" si="461"/>
        <v>#N/A</v>
      </c>
      <c r="FE19" s="169" t="e">
        <f t="shared" si="462"/>
        <v>#N/A</v>
      </c>
      <c r="FF19" s="169" t="e">
        <f t="shared" si="463"/>
        <v>#N/A</v>
      </c>
      <c r="FG19" s="169" t="e">
        <f t="shared" si="464"/>
        <v>#N/A</v>
      </c>
      <c r="FH19" s="169" t="e">
        <f t="shared" si="465"/>
        <v>#N/A</v>
      </c>
      <c r="FI19" s="169" t="e">
        <f t="shared" si="466"/>
        <v>#N/A</v>
      </c>
      <c r="FJ19" s="169" t="e">
        <f t="shared" si="467"/>
        <v>#N/A</v>
      </c>
      <c r="FK19" s="169" t="e">
        <f t="shared" si="468"/>
        <v>#N/A</v>
      </c>
      <c r="FL19" s="169" t="e">
        <f t="shared" si="469"/>
        <v>#N/A</v>
      </c>
      <c r="FM19" s="169" t="e">
        <f t="shared" si="470"/>
        <v>#N/A</v>
      </c>
      <c r="FN19" s="169" t="e">
        <f t="shared" si="471"/>
        <v>#N/A</v>
      </c>
      <c r="FO19" s="169" t="e">
        <f t="shared" si="472"/>
        <v>#N/A</v>
      </c>
      <c r="FP19" s="169" t="e">
        <f t="shared" si="473"/>
        <v>#N/A</v>
      </c>
      <c r="FQ19" s="169" t="e">
        <f t="shared" si="474"/>
        <v>#N/A</v>
      </c>
      <c r="FR19" s="169" t="e">
        <f t="shared" si="475"/>
        <v>#N/A</v>
      </c>
      <c r="FS19" s="169" t="e">
        <f t="shared" si="476"/>
        <v>#N/A</v>
      </c>
      <c r="FT19" s="169" t="e">
        <f t="shared" si="477"/>
        <v>#N/A</v>
      </c>
      <c r="FU19" s="169" t="e">
        <f t="shared" si="478"/>
        <v>#N/A</v>
      </c>
      <c r="FV19" s="169" t="e">
        <f t="shared" si="479"/>
        <v>#N/A</v>
      </c>
      <c r="FW19" s="169" t="e">
        <f t="shared" si="480"/>
        <v>#N/A</v>
      </c>
      <c r="FX19" s="169" t="e">
        <f t="shared" si="481"/>
        <v>#N/A</v>
      </c>
      <c r="FY19" s="169" t="e">
        <f t="shared" si="482"/>
        <v>#N/A</v>
      </c>
      <c r="FZ19" s="169" t="e">
        <f t="shared" si="483"/>
        <v>#N/A</v>
      </c>
      <c r="GA19" s="169" t="e">
        <f t="shared" si="484"/>
        <v>#N/A</v>
      </c>
      <c r="GB19" s="169" t="e">
        <f t="shared" si="485"/>
        <v>#N/A</v>
      </c>
      <c r="GC19" s="169" t="e">
        <f t="shared" si="486"/>
        <v>#N/A</v>
      </c>
      <c r="GD19" s="169" t="e">
        <f t="shared" si="487"/>
        <v>#N/A</v>
      </c>
      <c r="GE19" s="169" t="e">
        <f t="shared" si="488"/>
        <v>#N/A</v>
      </c>
      <c r="GF19" s="169" t="e">
        <f t="shared" si="489"/>
        <v>#N/A</v>
      </c>
      <c r="GG19" s="169" t="e">
        <f t="shared" si="490"/>
        <v>#N/A</v>
      </c>
      <c r="GH19" s="169" t="e">
        <f t="shared" si="491"/>
        <v>#N/A</v>
      </c>
      <c r="GI19" s="169" t="e">
        <f t="shared" si="492"/>
        <v>#N/A</v>
      </c>
      <c r="GJ19" s="169" t="e">
        <f t="shared" si="493"/>
        <v>#N/A</v>
      </c>
      <c r="GK19" s="169" t="e">
        <f t="shared" si="494"/>
        <v>#N/A</v>
      </c>
      <c r="GL19" s="169" t="e">
        <f t="shared" si="495"/>
        <v>#N/A</v>
      </c>
      <c r="GM19" s="169" t="e">
        <f t="shared" si="496"/>
        <v>#N/A</v>
      </c>
      <c r="GN19" s="169" t="e">
        <f t="shared" si="497"/>
        <v>#N/A</v>
      </c>
      <c r="GO19" s="169" t="e">
        <f t="shared" si="498"/>
        <v>#N/A</v>
      </c>
      <c r="GP19" s="169" t="e">
        <f t="shared" si="499"/>
        <v>#N/A</v>
      </c>
      <c r="GQ19" s="169" t="e">
        <f t="shared" si="500"/>
        <v>#N/A</v>
      </c>
      <c r="GR19" s="169" t="e">
        <f t="shared" si="501"/>
        <v>#N/A</v>
      </c>
      <c r="GS19" s="169" t="e">
        <f t="shared" si="502"/>
        <v>#N/A</v>
      </c>
      <c r="GT19" s="169" t="e">
        <f t="shared" si="503"/>
        <v>#N/A</v>
      </c>
      <c r="GU19" s="169" t="e">
        <f t="shared" si="504"/>
        <v>#N/A</v>
      </c>
      <c r="GV19" s="169" t="e">
        <f t="shared" si="505"/>
        <v>#N/A</v>
      </c>
      <c r="GW19" s="169" t="e">
        <f t="shared" si="506"/>
        <v>#N/A</v>
      </c>
      <c r="GX19" s="169" t="e">
        <f t="shared" si="507"/>
        <v>#N/A</v>
      </c>
      <c r="GY19" s="169" t="e">
        <f t="shared" si="508"/>
        <v>#N/A</v>
      </c>
      <c r="GZ19" s="169" t="e">
        <f t="shared" si="509"/>
        <v>#N/A</v>
      </c>
      <c r="HA19" s="169" t="e">
        <f t="shared" si="510"/>
        <v>#N/A</v>
      </c>
      <c r="HB19" s="169" t="e">
        <f t="shared" si="511"/>
        <v>#N/A</v>
      </c>
      <c r="HC19" s="169" t="e">
        <f t="shared" si="512"/>
        <v>#N/A</v>
      </c>
      <c r="HD19" s="169" t="e">
        <f t="shared" si="513"/>
        <v>#N/A</v>
      </c>
      <c r="HE19" s="169" t="e">
        <f t="shared" si="514"/>
        <v>#N/A</v>
      </c>
      <c r="HF19" s="169" t="e">
        <f t="shared" si="515"/>
        <v>#N/A</v>
      </c>
      <c r="HG19" s="169" t="e">
        <f t="shared" si="516"/>
        <v>#N/A</v>
      </c>
      <c r="HH19" s="169" t="e">
        <f t="shared" si="517"/>
        <v>#N/A</v>
      </c>
      <c r="HI19" s="169" t="e">
        <f t="shared" si="518"/>
        <v>#N/A</v>
      </c>
      <c r="HJ19" s="169" t="e">
        <f t="shared" si="519"/>
        <v>#N/A</v>
      </c>
      <c r="HK19" s="169" t="e">
        <f t="shared" si="520"/>
        <v>#N/A</v>
      </c>
      <c r="HL19" s="169" t="e">
        <f t="shared" si="521"/>
        <v>#N/A</v>
      </c>
      <c r="HM19" s="169" t="e">
        <f t="shared" si="522"/>
        <v>#N/A</v>
      </c>
      <c r="HN19" s="169" t="e">
        <f t="shared" si="523"/>
        <v>#N/A</v>
      </c>
      <c r="HO19" s="169" t="e">
        <f t="shared" si="524"/>
        <v>#N/A</v>
      </c>
      <c r="HP19" s="169" t="e">
        <f t="shared" si="525"/>
        <v>#N/A</v>
      </c>
      <c r="HQ19" s="169" t="e">
        <f t="shared" si="526"/>
        <v>#N/A</v>
      </c>
      <c r="HR19" s="169" t="e">
        <f t="shared" si="527"/>
        <v>#N/A</v>
      </c>
      <c r="HS19" s="169" t="e">
        <f t="shared" si="528"/>
        <v>#N/A</v>
      </c>
      <c r="HT19" s="169" t="e">
        <f t="shared" si="529"/>
        <v>#N/A</v>
      </c>
      <c r="HU19" s="169" t="e">
        <f t="shared" si="530"/>
        <v>#N/A</v>
      </c>
      <c r="HV19" s="169" t="e">
        <f t="shared" si="531"/>
        <v>#N/A</v>
      </c>
      <c r="HW19" s="169" t="e">
        <f t="shared" si="532"/>
        <v>#N/A</v>
      </c>
      <c r="HX19" s="169" t="e">
        <f t="shared" si="533"/>
        <v>#N/A</v>
      </c>
      <c r="HY19" s="169" t="e">
        <f t="shared" si="534"/>
        <v>#N/A</v>
      </c>
      <c r="HZ19" s="169" t="e">
        <f t="shared" si="535"/>
        <v>#N/A</v>
      </c>
      <c r="IA19" s="169" t="e">
        <f t="shared" si="536"/>
        <v>#N/A</v>
      </c>
      <c r="IB19" s="169" t="e">
        <f t="shared" si="537"/>
        <v>#N/A</v>
      </c>
      <c r="IC19" s="169" t="e">
        <f t="shared" si="538"/>
        <v>#N/A</v>
      </c>
      <c r="ID19" s="169" t="e">
        <f t="shared" si="539"/>
        <v>#N/A</v>
      </c>
      <c r="IE19" s="169" t="e">
        <f t="shared" si="540"/>
        <v>#N/A</v>
      </c>
      <c r="IF19" s="169" t="e">
        <f t="shared" si="541"/>
        <v>#N/A</v>
      </c>
      <c r="IG19" s="169" t="e">
        <f t="shared" si="542"/>
        <v>#N/A</v>
      </c>
      <c r="IH19" s="169" t="e">
        <f t="shared" si="543"/>
        <v>#N/A</v>
      </c>
      <c r="II19" s="169" t="e">
        <f t="shared" si="544"/>
        <v>#N/A</v>
      </c>
      <c r="IJ19" s="169" t="e">
        <f t="shared" si="545"/>
        <v>#N/A</v>
      </c>
      <c r="IK19" s="169" t="e">
        <f t="shared" si="546"/>
        <v>#N/A</v>
      </c>
      <c r="IL19" s="169" t="e">
        <f t="shared" si="547"/>
        <v>#N/A</v>
      </c>
      <c r="IM19" s="169" t="e">
        <f t="shared" si="548"/>
        <v>#N/A</v>
      </c>
      <c r="IN19" s="169" t="e">
        <f t="shared" si="549"/>
        <v>#N/A</v>
      </c>
      <c r="IO19" s="169" t="e">
        <f t="shared" si="550"/>
        <v>#N/A</v>
      </c>
      <c r="IP19" s="169" t="e">
        <f t="shared" si="551"/>
        <v>#N/A</v>
      </c>
      <c r="IQ19" s="169" t="e">
        <f t="shared" si="552"/>
        <v>#N/A</v>
      </c>
      <c r="IR19" s="169" t="e">
        <f t="shared" si="553"/>
        <v>#N/A</v>
      </c>
      <c r="IS19" s="169" t="e">
        <f t="shared" si="554"/>
        <v>#N/A</v>
      </c>
      <c r="IT19" s="169" t="e">
        <f t="shared" si="555"/>
        <v>#N/A</v>
      </c>
      <c r="IU19" s="169" t="e">
        <f t="shared" si="556"/>
        <v>#N/A</v>
      </c>
      <c r="IV19" s="169" t="e">
        <f t="shared" si="557"/>
        <v>#N/A</v>
      </c>
      <c r="IW19" s="169" t="e">
        <f t="shared" si="558"/>
        <v>#N/A</v>
      </c>
      <c r="IX19" s="169" t="e">
        <f t="shared" si="559"/>
        <v>#N/A</v>
      </c>
      <c r="IY19" s="169" t="e">
        <f t="shared" si="560"/>
        <v>#N/A</v>
      </c>
      <c r="IZ19" s="169" t="e">
        <f t="shared" si="561"/>
        <v>#N/A</v>
      </c>
      <c r="JA19" s="169" t="e">
        <f t="shared" si="562"/>
        <v>#N/A</v>
      </c>
      <c r="JB19" s="169" t="e">
        <f t="shared" si="563"/>
        <v>#N/A</v>
      </c>
      <c r="JC19" s="169" t="e">
        <f t="shared" si="564"/>
        <v>#N/A</v>
      </c>
      <c r="JD19" s="169" t="e">
        <f t="shared" si="565"/>
        <v>#N/A</v>
      </c>
      <c r="JE19" s="169" t="e">
        <f t="shared" si="566"/>
        <v>#N/A</v>
      </c>
      <c r="JF19" s="169" t="e">
        <f t="shared" si="567"/>
        <v>#N/A</v>
      </c>
      <c r="JG19" s="169" t="e">
        <f t="shared" si="568"/>
        <v>#N/A</v>
      </c>
      <c r="JH19" s="169" t="e">
        <f t="shared" si="569"/>
        <v>#N/A</v>
      </c>
      <c r="JI19" s="169" t="e">
        <f t="shared" si="570"/>
        <v>#N/A</v>
      </c>
      <c r="JJ19" s="169" t="e">
        <f t="shared" si="571"/>
        <v>#N/A</v>
      </c>
      <c r="JK19" s="169" t="e">
        <f t="shared" si="572"/>
        <v>#N/A</v>
      </c>
      <c r="JL19" s="169" t="e">
        <f t="shared" si="573"/>
        <v>#N/A</v>
      </c>
      <c r="JM19" s="169" t="e">
        <f t="shared" si="574"/>
        <v>#N/A</v>
      </c>
      <c r="JN19" s="169" t="e">
        <f t="shared" si="575"/>
        <v>#N/A</v>
      </c>
      <c r="JO19" s="169" t="e">
        <f t="shared" si="576"/>
        <v>#N/A</v>
      </c>
      <c r="JP19" s="169" t="e">
        <f t="shared" si="577"/>
        <v>#N/A</v>
      </c>
      <c r="JQ19" s="169" t="e">
        <f t="shared" si="578"/>
        <v>#N/A</v>
      </c>
      <c r="JR19" s="169" t="e">
        <f t="shared" si="579"/>
        <v>#N/A</v>
      </c>
      <c r="JS19" s="169" t="e">
        <f t="shared" si="580"/>
        <v>#N/A</v>
      </c>
      <c r="JT19" s="169" t="e">
        <f t="shared" si="581"/>
        <v>#N/A</v>
      </c>
      <c r="JU19" s="169" t="e">
        <f t="shared" si="582"/>
        <v>#N/A</v>
      </c>
      <c r="JV19" s="169" t="e">
        <f t="shared" si="583"/>
        <v>#N/A</v>
      </c>
      <c r="JW19" s="169" t="e">
        <f t="shared" si="584"/>
        <v>#N/A</v>
      </c>
      <c r="JX19" s="169" t="e">
        <f t="shared" si="585"/>
        <v>#N/A</v>
      </c>
      <c r="JY19" s="169" t="e">
        <f t="shared" si="586"/>
        <v>#N/A</v>
      </c>
      <c r="JZ19" s="169" t="e">
        <f t="shared" si="587"/>
        <v>#N/A</v>
      </c>
      <c r="KA19" s="169" t="e">
        <f t="shared" si="588"/>
        <v>#N/A</v>
      </c>
      <c r="KB19" s="169" t="e">
        <f t="shared" si="589"/>
        <v>#N/A</v>
      </c>
      <c r="KC19" s="169" t="e">
        <f t="shared" si="590"/>
        <v>#N/A</v>
      </c>
      <c r="KD19" s="169" t="e">
        <f t="shared" si="591"/>
        <v>#N/A</v>
      </c>
      <c r="KE19" s="169" t="e">
        <f t="shared" si="592"/>
        <v>#N/A</v>
      </c>
      <c r="KF19" s="169" t="e">
        <f t="shared" si="593"/>
        <v>#N/A</v>
      </c>
      <c r="KG19" s="169" t="e">
        <f t="shared" si="594"/>
        <v>#N/A</v>
      </c>
      <c r="KH19" s="169" t="e">
        <f t="shared" si="595"/>
        <v>#N/A</v>
      </c>
      <c r="KI19" s="169" t="e">
        <f t="shared" si="596"/>
        <v>#N/A</v>
      </c>
      <c r="KJ19" s="169" t="e">
        <f t="shared" si="597"/>
        <v>#N/A</v>
      </c>
      <c r="KK19" s="169" t="e">
        <f t="shared" si="598"/>
        <v>#N/A</v>
      </c>
      <c r="KL19" s="169" t="e">
        <f t="shared" si="599"/>
        <v>#N/A</v>
      </c>
      <c r="KM19" s="169" t="e">
        <f t="shared" si="600"/>
        <v>#N/A</v>
      </c>
      <c r="KN19" s="169" t="e">
        <f t="shared" si="601"/>
        <v>#N/A</v>
      </c>
    </row>
    <row r="20" spans="1:300" x14ac:dyDescent="0.3">
      <c r="A20" t="str">
        <f t="shared" si="307"/>
        <v>Spain</v>
      </c>
      <c r="G20" s="169">
        <f t="shared" si="308"/>
        <v>0.53779941107799512</v>
      </c>
      <c r="H20" s="169">
        <f t="shared" si="309"/>
        <v>0.50896978566701123</v>
      </c>
      <c r="I20" s="169">
        <f t="shared" si="310"/>
        <v>0.47426418792480352</v>
      </c>
      <c r="J20" s="169">
        <f t="shared" si="311"/>
        <v>0.52533754312981973</v>
      </c>
      <c r="K20" s="169">
        <f t="shared" si="312"/>
        <v>0.44652674988814756</v>
      </c>
      <c r="L20" s="169">
        <f t="shared" si="313"/>
        <v>0.44027609173636684</v>
      </c>
      <c r="M20" s="169">
        <f t="shared" si="314"/>
        <v>0.3618437472290672</v>
      </c>
      <c r="N20" s="169">
        <f t="shared" si="315"/>
        <v>0.33600688486785635</v>
      </c>
      <c r="O20" s="169">
        <f t="shared" si="316"/>
        <v>0.29263911406156717</v>
      </c>
      <c r="P20" s="169">
        <f t="shared" si="317"/>
        <v>0.32085552889868207</v>
      </c>
      <c r="Q20" s="169">
        <f t="shared" si="318"/>
        <v>0.27159057918961405</v>
      </c>
      <c r="R20" s="169">
        <f t="shared" si="319"/>
        <v>0.29975764257287185</v>
      </c>
      <c r="S20" s="169">
        <f t="shared" si="320"/>
        <v>0.27603857144514055</v>
      </c>
      <c r="T20" s="169">
        <f t="shared" si="321"/>
        <v>0.28448870877283827</v>
      </c>
      <c r="U20" s="169">
        <f t="shared" si="322"/>
        <v>0.25990067896049363</v>
      </c>
      <c r="V20" s="169">
        <f t="shared" si="323"/>
        <v>0.23727454041799811</v>
      </c>
      <c r="W20" s="169">
        <f t="shared" si="324"/>
        <v>0.20950952450548455</v>
      </c>
      <c r="X20" s="169">
        <f t="shared" si="325"/>
        <v>0.1936051212383374</v>
      </c>
      <c r="Y20" s="169">
        <f t="shared" si="326"/>
        <v>0.16169278250357233</v>
      </c>
      <c r="Z20" s="169">
        <f t="shared" si="327"/>
        <v>0.1416113589586856</v>
      </c>
      <c r="AA20" s="169">
        <f t="shared" si="328"/>
        <v>0.12809725793595894</v>
      </c>
      <c r="AB20" s="169">
        <f t="shared" si="329"/>
        <v>0.11584019674275692</v>
      </c>
      <c r="AC20" s="169">
        <f t="shared" si="330"/>
        <v>0.10481102242341445</v>
      </c>
      <c r="AD20" s="169" t="e">
        <f t="shared" si="331"/>
        <v>#N/A</v>
      </c>
      <c r="AE20" s="169" t="e">
        <f t="shared" si="332"/>
        <v>#N/A</v>
      </c>
      <c r="AF20" s="169" t="e">
        <f t="shared" si="333"/>
        <v>#N/A</v>
      </c>
      <c r="AG20" s="169" t="e">
        <f t="shared" si="334"/>
        <v>#N/A</v>
      </c>
      <c r="AH20" s="169" t="e">
        <f t="shared" si="335"/>
        <v>#N/A</v>
      </c>
      <c r="AI20" s="169" t="e">
        <f t="shared" si="336"/>
        <v>#N/A</v>
      </c>
      <c r="AJ20" s="169" t="e">
        <f t="shared" si="337"/>
        <v>#N/A</v>
      </c>
      <c r="AK20" s="169" t="e">
        <f t="shared" si="338"/>
        <v>#N/A</v>
      </c>
      <c r="AL20" s="169" t="e">
        <f t="shared" si="339"/>
        <v>#N/A</v>
      </c>
      <c r="AM20" s="169" t="e">
        <f t="shared" si="340"/>
        <v>#N/A</v>
      </c>
      <c r="AN20" s="169" t="e">
        <f t="shared" si="341"/>
        <v>#N/A</v>
      </c>
      <c r="AO20" s="169" t="e">
        <f t="shared" si="342"/>
        <v>#N/A</v>
      </c>
      <c r="AP20" s="169" t="e">
        <f t="shared" si="343"/>
        <v>#N/A</v>
      </c>
      <c r="AQ20" s="169" t="e">
        <f t="shared" si="344"/>
        <v>#N/A</v>
      </c>
      <c r="AR20" s="169" t="e">
        <f t="shared" si="345"/>
        <v>#N/A</v>
      </c>
      <c r="AS20" s="169" t="e">
        <f t="shared" si="346"/>
        <v>#N/A</v>
      </c>
      <c r="AT20" s="169" t="e">
        <f t="shared" si="347"/>
        <v>#N/A</v>
      </c>
      <c r="AU20" s="169" t="e">
        <f t="shared" si="348"/>
        <v>#N/A</v>
      </c>
      <c r="AV20" s="169" t="e">
        <f t="shared" si="349"/>
        <v>#N/A</v>
      </c>
      <c r="AW20" s="169" t="e">
        <f t="shared" si="350"/>
        <v>#N/A</v>
      </c>
      <c r="AX20" s="169" t="e">
        <f t="shared" si="351"/>
        <v>#N/A</v>
      </c>
      <c r="AY20" s="169" t="e">
        <f t="shared" si="352"/>
        <v>#N/A</v>
      </c>
      <c r="AZ20" s="169" t="e">
        <f t="shared" si="353"/>
        <v>#N/A</v>
      </c>
      <c r="BA20" s="169" t="e">
        <f t="shared" si="354"/>
        <v>#N/A</v>
      </c>
      <c r="BB20" s="169" t="e">
        <f t="shared" si="355"/>
        <v>#N/A</v>
      </c>
      <c r="BC20" s="169" t="e">
        <f t="shared" si="356"/>
        <v>#N/A</v>
      </c>
      <c r="BD20" s="169" t="e">
        <f t="shared" si="357"/>
        <v>#N/A</v>
      </c>
      <c r="BE20" s="169" t="e">
        <f t="shared" si="358"/>
        <v>#N/A</v>
      </c>
      <c r="BF20" s="169" t="e">
        <f t="shared" si="359"/>
        <v>#N/A</v>
      </c>
      <c r="BG20" s="169" t="e">
        <f t="shared" si="360"/>
        <v>#N/A</v>
      </c>
      <c r="BH20" s="169" t="e">
        <f t="shared" si="361"/>
        <v>#N/A</v>
      </c>
      <c r="BI20" s="169" t="e">
        <f t="shared" si="362"/>
        <v>#N/A</v>
      </c>
      <c r="BJ20" s="169" t="e">
        <f t="shared" si="363"/>
        <v>#N/A</v>
      </c>
      <c r="BK20" s="169" t="e">
        <f t="shared" si="364"/>
        <v>#N/A</v>
      </c>
      <c r="BL20" s="169" t="e">
        <f t="shared" si="365"/>
        <v>#N/A</v>
      </c>
      <c r="BM20" s="169" t="e">
        <f t="shared" si="366"/>
        <v>#N/A</v>
      </c>
      <c r="BN20" s="169" t="e">
        <f t="shared" si="367"/>
        <v>#N/A</v>
      </c>
      <c r="BO20" s="169" t="e">
        <f t="shared" si="368"/>
        <v>#N/A</v>
      </c>
      <c r="BP20" s="169" t="e">
        <f t="shared" si="369"/>
        <v>#N/A</v>
      </c>
      <c r="BQ20" s="169" t="e">
        <f t="shared" si="370"/>
        <v>#N/A</v>
      </c>
      <c r="BR20" s="169" t="e">
        <f t="shared" si="371"/>
        <v>#N/A</v>
      </c>
      <c r="BS20" s="169" t="e">
        <f t="shared" si="372"/>
        <v>#N/A</v>
      </c>
      <c r="BT20" s="169" t="e">
        <f t="shared" si="373"/>
        <v>#N/A</v>
      </c>
      <c r="BU20" s="169" t="e">
        <f t="shared" si="374"/>
        <v>#N/A</v>
      </c>
      <c r="BV20" s="169" t="e">
        <f t="shared" si="375"/>
        <v>#N/A</v>
      </c>
      <c r="BW20" s="169" t="e">
        <f t="shared" si="376"/>
        <v>#N/A</v>
      </c>
      <c r="BX20" s="169" t="e">
        <f t="shared" si="377"/>
        <v>#N/A</v>
      </c>
      <c r="BY20" s="169" t="e">
        <f t="shared" si="378"/>
        <v>#N/A</v>
      </c>
      <c r="BZ20" s="169" t="e">
        <f t="shared" si="379"/>
        <v>#N/A</v>
      </c>
      <c r="CA20" s="169" t="e">
        <f t="shared" si="380"/>
        <v>#N/A</v>
      </c>
      <c r="CB20" s="169" t="e">
        <f t="shared" si="381"/>
        <v>#N/A</v>
      </c>
      <c r="CC20" s="169" t="e">
        <f t="shared" si="382"/>
        <v>#N/A</v>
      </c>
      <c r="CD20" s="169" t="e">
        <f t="shared" si="383"/>
        <v>#N/A</v>
      </c>
      <c r="CE20" s="169" t="e">
        <f t="shared" si="384"/>
        <v>#N/A</v>
      </c>
      <c r="CF20" s="169" t="e">
        <f t="shared" si="385"/>
        <v>#N/A</v>
      </c>
      <c r="CG20" s="169" t="e">
        <f t="shared" si="386"/>
        <v>#N/A</v>
      </c>
      <c r="CH20" s="169" t="e">
        <f t="shared" si="387"/>
        <v>#N/A</v>
      </c>
      <c r="CI20" s="169" t="e">
        <f t="shared" si="388"/>
        <v>#N/A</v>
      </c>
      <c r="CJ20" s="169" t="e">
        <f t="shared" si="389"/>
        <v>#N/A</v>
      </c>
      <c r="CK20" s="169" t="e">
        <f t="shared" si="390"/>
        <v>#N/A</v>
      </c>
      <c r="CL20" s="169" t="e">
        <f t="shared" si="391"/>
        <v>#N/A</v>
      </c>
      <c r="CM20" s="169" t="e">
        <f t="shared" si="392"/>
        <v>#N/A</v>
      </c>
      <c r="CN20" s="169" t="e">
        <f t="shared" si="393"/>
        <v>#N/A</v>
      </c>
      <c r="CO20" s="169" t="e">
        <f t="shared" si="394"/>
        <v>#N/A</v>
      </c>
      <c r="CP20" s="169" t="e">
        <f t="shared" si="395"/>
        <v>#N/A</v>
      </c>
      <c r="CQ20" s="169" t="e">
        <f t="shared" si="396"/>
        <v>#N/A</v>
      </c>
      <c r="CR20" s="169" t="e">
        <f t="shared" si="397"/>
        <v>#N/A</v>
      </c>
      <c r="CS20" s="169" t="e">
        <f t="shared" si="398"/>
        <v>#N/A</v>
      </c>
      <c r="CT20" s="169" t="e">
        <f t="shared" si="399"/>
        <v>#N/A</v>
      </c>
      <c r="CU20" s="169" t="e">
        <f t="shared" si="400"/>
        <v>#N/A</v>
      </c>
      <c r="CV20" s="169" t="e">
        <f t="shared" si="401"/>
        <v>#N/A</v>
      </c>
      <c r="CW20" s="169" t="e">
        <f t="shared" si="402"/>
        <v>#N/A</v>
      </c>
      <c r="CX20" s="169" t="e">
        <f t="shared" si="403"/>
        <v>#N/A</v>
      </c>
      <c r="CY20" s="169" t="e">
        <f t="shared" si="404"/>
        <v>#N/A</v>
      </c>
      <c r="CZ20" s="169" t="e">
        <f t="shared" si="405"/>
        <v>#N/A</v>
      </c>
      <c r="DA20" s="169" t="e">
        <f t="shared" si="406"/>
        <v>#N/A</v>
      </c>
      <c r="DB20" s="169" t="e">
        <f t="shared" si="407"/>
        <v>#N/A</v>
      </c>
      <c r="DC20" s="169" t="e">
        <f t="shared" si="408"/>
        <v>#N/A</v>
      </c>
      <c r="DD20" s="169" t="e">
        <f t="shared" si="409"/>
        <v>#N/A</v>
      </c>
      <c r="DE20" s="169" t="e">
        <f t="shared" si="410"/>
        <v>#N/A</v>
      </c>
      <c r="DF20" s="169" t="e">
        <f t="shared" si="411"/>
        <v>#N/A</v>
      </c>
      <c r="DG20" s="169" t="e">
        <f t="shared" si="412"/>
        <v>#N/A</v>
      </c>
      <c r="DH20" s="169" t="e">
        <f t="shared" si="413"/>
        <v>#N/A</v>
      </c>
      <c r="DI20" s="169" t="e">
        <f t="shared" si="414"/>
        <v>#N/A</v>
      </c>
      <c r="DJ20" s="169" t="e">
        <f t="shared" si="415"/>
        <v>#N/A</v>
      </c>
      <c r="DK20" s="169" t="e">
        <f t="shared" si="416"/>
        <v>#N/A</v>
      </c>
      <c r="DL20" s="169" t="e">
        <f t="shared" si="417"/>
        <v>#N/A</v>
      </c>
      <c r="DM20" s="169" t="e">
        <f t="shared" si="418"/>
        <v>#N/A</v>
      </c>
      <c r="DN20" s="169" t="e">
        <f t="shared" si="419"/>
        <v>#N/A</v>
      </c>
      <c r="DO20" s="169" t="e">
        <f t="shared" si="420"/>
        <v>#N/A</v>
      </c>
      <c r="DP20" s="169" t="e">
        <f t="shared" si="421"/>
        <v>#N/A</v>
      </c>
      <c r="DQ20" s="169" t="e">
        <f t="shared" si="422"/>
        <v>#N/A</v>
      </c>
      <c r="DR20" s="169" t="e">
        <f t="shared" si="423"/>
        <v>#N/A</v>
      </c>
      <c r="DS20" s="169" t="e">
        <f t="shared" si="424"/>
        <v>#N/A</v>
      </c>
      <c r="DT20" s="169" t="e">
        <f t="shared" si="425"/>
        <v>#N/A</v>
      </c>
      <c r="DU20" s="169" t="e">
        <f t="shared" si="426"/>
        <v>#N/A</v>
      </c>
      <c r="DV20" s="169" t="e">
        <f t="shared" si="427"/>
        <v>#N/A</v>
      </c>
      <c r="DW20" s="169" t="e">
        <f t="shared" si="428"/>
        <v>#N/A</v>
      </c>
      <c r="DX20" s="169" t="e">
        <f t="shared" si="429"/>
        <v>#N/A</v>
      </c>
      <c r="DY20" s="169" t="e">
        <f t="shared" si="430"/>
        <v>#N/A</v>
      </c>
      <c r="DZ20" s="169" t="e">
        <f t="shared" si="431"/>
        <v>#N/A</v>
      </c>
      <c r="EA20" s="169" t="e">
        <f t="shared" si="432"/>
        <v>#N/A</v>
      </c>
      <c r="EB20" s="169" t="e">
        <f t="shared" si="433"/>
        <v>#N/A</v>
      </c>
      <c r="EC20" s="169" t="e">
        <f t="shared" si="434"/>
        <v>#N/A</v>
      </c>
      <c r="ED20" s="169" t="e">
        <f t="shared" si="435"/>
        <v>#N/A</v>
      </c>
      <c r="EE20" s="169" t="e">
        <f t="shared" si="436"/>
        <v>#N/A</v>
      </c>
      <c r="EF20" s="169" t="e">
        <f t="shared" si="437"/>
        <v>#N/A</v>
      </c>
      <c r="EG20" s="169" t="e">
        <f t="shared" si="438"/>
        <v>#N/A</v>
      </c>
      <c r="EH20" s="169" t="e">
        <f t="shared" si="439"/>
        <v>#N/A</v>
      </c>
      <c r="EI20" s="169" t="e">
        <f t="shared" si="440"/>
        <v>#N/A</v>
      </c>
      <c r="EJ20" s="169" t="e">
        <f t="shared" si="441"/>
        <v>#N/A</v>
      </c>
      <c r="EK20" s="169" t="e">
        <f t="shared" si="442"/>
        <v>#N/A</v>
      </c>
      <c r="EL20" s="169" t="e">
        <f t="shared" si="443"/>
        <v>#N/A</v>
      </c>
      <c r="EM20" s="169" t="e">
        <f t="shared" si="444"/>
        <v>#N/A</v>
      </c>
      <c r="EN20" s="169" t="e">
        <f t="shared" si="445"/>
        <v>#N/A</v>
      </c>
      <c r="EO20" s="169" t="e">
        <f t="shared" si="446"/>
        <v>#N/A</v>
      </c>
      <c r="EP20" s="169" t="e">
        <f t="shared" si="447"/>
        <v>#N/A</v>
      </c>
      <c r="EQ20" s="169" t="e">
        <f t="shared" si="448"/>
        <v>#N/A</v>
      </c>
      <c r="ER20" s="169" t="e">
        <f t="shared" si="449"/>
        <v>#N/A</v>
      </c>
      <c r="ES20" s="169" t="e">
        <f t="shared" si="450"/>
        <v>#N/A</v>
      </c>
      <c r="ET20" s="169" t="e">
        <f t="shared" si="451"/>
        <v>#N/A</v>
      </c>
      <c r="EU20" s="169" t="e">
        <f t="shared" si="452"/>
        <v>#N/A</v>
      </c>
      <c r="EV20" s="169" t="e">
        <f t="shared" si="453"/>
        <v>#N/A</v>
      </c>
      <c r="EW20" s="169" t="e">
        <f t="shared" si="454"/>
        <v>#N/A</v>
      </c>
      <c r="EX20" s="169" t="e">
        <f t="shared" si="455"/>
        <v>#N/A</v>
      </c>
      <c r="EY20" s="169" t="e">
        <f t="shared" si="456"/>
        <v>#N/A</v>
      </c>
      <c r="EZ20" s="169" t="e">
        <f t="shared" si="457"/>
        <v>#N/A</v>
      </c>
      <c r="FA20" s="169" t="e">
        <f t="shared" si="458"/>
        <v>#N/A</v>
      </c>
      <c r="FB20" s="169" t="e">
        <f t="shared" si="459"/>
        <v>#N/A</v>
      </c>
      <c r="FC20" s="169" t="e">
        <f t="shared" si="460"/>
        <v>#N/A</v>
      </c>
      <c r="FD20" s="169" t="e">
        <f t="shared" si="461"/>
        <v>#N/A</v>
      </c>
      <c r="FE20" s="169" t="e">
        <f t="shared" si="462"/>
        <v>#N/A</v>
      </c>
      <c r="FF20" s="169" t="e">
        <f t="shared" si="463"/>
        <v>#N/A</v>
      </c>
      <c r="FG20" s="169" t="e">
        <f t="shared" si="464"/>
        <v>#N/A</v>
      </c>
      <c r="FH20" s="169" t="e">
        <f t="shared" si="465"/>
        <v>#N/A</v>
      </c>
      <c r="FI20" s="169" t="e">
        <f t="shared" si="466"/>
        <v>#N/A</v>
      </c>
      <c r="FJ20" s="169" t="e">
        <f t="shared" si="467"/>
        <v>#N/A</v>
      </c>
      <c r="FK20" s="169" t="e">
        <f t="shared" si="468"/>
        <v>#N/A</v>
      </c>
      <c r="FL20" s="169" t="e">
        <f t="shared" si="469"/>
        <v>#N/A</v>
      </c>
      <c r="FM20" s="169" t="e">
        <f t="shared" si="470"/>
        <v>#N/A</v>
      </c>
      <c r="FN20" s="169" t="e">
        <f t="shared" si="471"/>
        <v>#N/A</v>
      </c>
      <c r="FO20" s="169" t="e">
        <f t="shared" si="472"/>
        <v>#N/A</v>
      </c>
      <c r="FP20" s="169" t="e">
        <f t="shared" si="473"/>
        <v>#N/A</v>
      </c>
      <c r="FQ20" s="169" t="e">
        <f t="shared" si="474"/>
        <v>#N/A</v>
      </c>
      <c r="FR20" s="169" t="e">
        <f t="shared" si="475"/>
        <v>#N/A</v>
      </c>
      <c r="FS20" s="169" t="e">
        <f t="shared" si="476"/>
        <v>#N/A</v>
      </c>
      <c r="FT20" s="169" t="e">
        <f t="shared" si="477"/>
        <v>#N/A</v>
      </c>
      <c r="FU20" s="169" t="e">
        <f t="shared" si="478"/>
        <v>#N/A</v>
      </c>
      <c r="FV20" s="169" t="e">
        <f t="shared" si="479"/>
        <v>#N/A</v>
      </c>
      <c r="FW20" s="169" t="e">
        <f t="shared" si="480"/>
        <v>#N/A</v>
      </c>
      <c r="FX20" s="169" t="e">
        <f t="shared" si="481"/>
        <v>#N/A</v>
      </c>
      <c r="FY20" s="169" t="e">
        <f t="shared" si="482"/>
        <v>#N/A</v>
      </c>
      <c r="FZ20" s="169" t="e">
        <f t="shared" si="483"/>
        <v>#N/A</v>
      </c>
      <c r="GA20" s="169" t="e">
        <f t="shared" si="484"/>
        <v>#N/A</v>
      </c>
      <c r="GB20" s="169" t="e">
        <f t="shared" si="485"/>
        <v>#N/A</v>
      </c>
      <c r="GC20" s="169" t="e">
        <f t="shared" si="486"/>
        <v>#N/A</v>
      </c>
      <c r="GD20" s="169" t="e">
        <f t="shared" si="487"/>
        <v>#N/A</v>
      </c>
      <c r="GE20" s="169" t="e">
        <f t="shared" si="488"/>
        <v>#N/A</v>
      </c>
      <c r="GF20" s="169" t="e">
        <f t="shared" si="489"/>
        <v>#N/A</v>
      </c>
      <c r="GG20" s="169" t="e">
        <f t="shared" si="490"/>
        <v>#N/A</v>
      </c>
      <c r="GH20" s="169" t="e">
        <f t="shared" si="491"/>
        <v>#N/A</v>
      </c>
      <c r="GI20" s="169" t="e">
        <f t="shared" si="492"/>
        <v>#N/A</v>
      </c>
      <c r="GJ20" s="169" t="e">
        <f t="shared" si="493"/>
        <v>#N/A</v>
      </c>
      <c r="GK20" s="169" t="e">
        <f t="shared" si="494"/>
        <v>#N/A</v>
      </c>
      <c r="GL20" s="169" t="e">
        <f t="shared" si="495"/>
        <v>#N/A</v>
      </c>
      <c r="GM20" s="169" t="e">
        <f t="shared" si="496"/>
        <v>#N/A</v>
      </c>
      <c r="GN20" s="169" t="e">
        <f t="shared" si="497"/>
        <v>#N/A</v>
      </c>
      <c r="GO20" s="169" t="e">
        <f t="shared" si="498"/>
        <v>#N/A</v>
      </c>
      <c r="GP20" s="169" t="e">
        <f t="shared" si="499"/>
        <v>#N/A</v>
      </c>
      <c r="GQ20" s="169" t="e">
        <f t="shared" si="500"/>
        <v>#N/A</v>
      </c>
      <c r="GR20" s="169" t="e">
        <f t="shared" si="501"/>
        <v>#N/A</v>
      </c>
      <c r="GS20" s="169" t="e">
        <f t="shared" si="502"/>
        <v>#N/A</v>
      </c>
      <c r="GT20" s="169" t="e">
        <f t="shared" si="503"/>
        <v>#N/A</v>
      </c>
      <c r="GU20" s="169" t="e">
        <f t="shared" si="504"/>
        <v>#N/A</v>
      </c>
      <c r="GV20" s="169" t="e">
        <f t="shared" si="505"/>
        <v>#N/A</v>
      </c>
      <c r="GW20" s="169" t="e">
        <f t="shared" si="506"/>
        <v>#N/A</v>
      </c>
      <c r="GX20" s="169" t="e">
        <f t="shared" si="507"/>
        <v>#N/A</v>
      </c>
      <c r="GY20" s="169" t="e">
        <f t="shared" si="508"/>
        <v>#N/A</v>
      </c>
      <c r="GZ20" s="169" t="e">
        <f t="shared" si="509"/>
        <v>#N/A</v>
      </c>
      <c r="HA20" s="169" t="e">
        <f t="shared" si="510"/>
        <v>#N/A</v>
      </c>
      <c r="HB20" s="169" t="e">
        <f t="shared" si="511"/>
        <v>#N/A</v>
      </c>
      <c r="HC20" s="169" t="e">
        <f t="shared" si="512"/>
        <v>#N/A</v>
      </c>
      <c r="HD20" s="169" t="e">
        <f t="shared" si="513"/>
        <v>#N/A</v>
      </c>
      <c r="HE20" s="169" t="e">
        <f t="shared" si="514"/>
        <v>#N/A</v>
      </c>
      <c r="HF20" s="169" t="e">
        <f t="shared" si="515"/>
        <v>#N/A</v>
      </c>
      <c r="HG20" s="169" t="e">
        <f t="shared" si="516"/>
        <v>#N/A</v>
      </c>
      <c r="HH20" s="169" t="e">
        <f t="shared" si="517"/>
        <v>#N/A</v>
      </c>
      <c r="HI20" s="169" t="e">
        <f t="shared" si="518"/>
        <v>#N/A</v>
      </c>
      <c r="HJ20" s="169" t="e">
        <f t="shared" si="519"/>
        <v>#N/A</v>
      </c>
      <c r="HK20" s="169" t="e">
        <f t="shared" si="520"/>
        <v>#N/A</v>
      </c>
      <c r="HL20" s="169" t="e">
        <f t="shared" si="521"/>
        <v>#N/A</v>
      </c>
      <c r="HM20" s="169" t="e">
        <f t="shared" si="522"/>
        <v>#N/A</v>
      </c>
      <c r="HN20" s="169" t="e">
        <f t="shared" si="523"/>
        <v>#N/A</v>
      </c>
      <c r="HO20" s="169" t="e">
        <f t="shared" si="524"/>
        <v>#N/A</v>
      </c>
      <c r="HP20" s="169" t="e">
        <f t="shared" si="525"/>
        <v>#N/A</v>
      </c>
      <c r="HQ20" s="169" t="e">
        <f t="shared" si="526"/>
        <v>#N/A</v>
      </c>
      <c r="HR20" s="169" t="e">
        <f t="shared" si="527"/>
        <v>#N/A</v>
      </c>
      <c r="HS20" s="169" t="e">
        <f t="shared" si="528"/>
        <v>#N/A</v>
      </c>
      <c r="HT20" s="169" t="e">
        <f t="shared" si="529"/>
        <v>#N/A</v>
      </c>
      <c r="HU20" s="169" t="e">
        <f t="shared" si="530"/>
        <v>#N/A</v>
      </c>
      <c r="HV20" s="169" t="e">
        <f t="shared" si="531"/>
        <v>#N/A</v>
      </c>
      <c r="HW20" s="169" t="e">
        <f t="shared" si="532"/>
        <v>#N/A</v>
      </c>
      <c r="HX20" s="169" t="e">
        <f t="shared" si="533"/>
        <v>#N/A</v>
      </c>
      <c r="HY20" s="169" t="e">
        <f t="shared" si="534"/>
        <v>#N/A</v>
      </c>
      <c r="HZ20" s="169" t="e">
        <f t="shared" si="535"/>
        <v>#N/A</v>
      </c>
      <c r="IA20" s="169" t="e">
        <f t="shared" si="536"/>
        <v>#N/A</v>
      </c>
      <c r="IB20" s="169" t="e">
        <f t="shared" si="537"/>
        <v>#N/A</v>
      </c>
      <c r="IC20" s="169" t="e">
        <f t="shared" si="538"/>
        <v>#N/A</v>
      </c>
      <c r="ID20" s="169" t="e">
        <f t="shared" si="539"/>
        <v>#N/A</v>
      </c>
      <c r="IE20" s="169" t="e">
        <f t="shared" si="540"/>
        <v>#N/A</v>
      </c>
      <c r="IF20" s="169" t="e">
        <f t="shared" si="541"/>
        <v>#N/A</v>
      </c>
      <c r="IG20" s="169" t="e">
        <f t="shared" si="542"/>
        <v>#N/A</v>
      </c>
      <c r="IH20" s="169" t="e">
        <f t="shared" si="543"/>
        <v>#N/A</v>
      </c>
      <c r="II20" s="169" t="e">
        <f t="shared" si="544"/>
        <v>#N/A</v>
      </c>
      <c r="IJ20" s="169" t="e">
        <f t="shared" si="545"/>
        <v>#N/A</v>
      </c>
      <c r="IK20" s="169" t="e">
        <f t="shared" si="546"/>
        <v>#N/A</v>
      </c>
      <c r="IL20" s="169" t="e">
        <f t="shared" si="547"/>
        <v>#N/A</v>
      </c>
      <c r="IM20" s="169" t="e">
        <f t="shared" si="548"/>
        <v>#N/A</v>
      </c>
      <c r="IN20" s="169" t="e">
        <f t="shared" si="549"/>
        <v>#N/A</v>
      </c>
      <c r="IO20" s="169" t="e">
        <f t="shared" si="550"/>
        <v>#N/A</v>
      </c>
      <c r="IP20" s="169" t="e">
        <f t="shared" si="551"/>
        <v>#N/A</v>
      </c>
      <c r="IQ20" s="169" t="e">
        <f t="shared" si="552"/>
        <v>#N/A</v>
      </c>
      <c r="IR20" s="169" t="e">
        <f t="shared" si="553"/>
        <v>#N/A</v>
      </c>
      <c r="IS20" s="169" t="e">
        <f t="shared" si="554"/>
        <v>#N/A</v>
      </c>
      <c r="IT20" s="169" t="e">
        <f t="shared" si="555"/>
        <v>#N/A</v>
      </c>
      <c r="IU20" s="169" t="e">
        <f t="shared" si="556"/>
        <v>#N/A</v>
      </c>
      <c r="IV20" s="169" t="e">
        <f t="shared" si="557"/>
        <v>#N/A</v>
      </c>
      <c r="IW20" s="169" t="e">
        <f t="shared" si="558"/>
        <v>#N/A</v>
      </c>
      <c r="IX20" s="169" t="e">
        <f t="shared" si="559"/>
        <v>#N/A</v>
      </c>
      <c r="IY20" s="169" t="e">
        <f t="shared" si="560"/>
        <v>#N/A</v>
      </c>
      <c r="IZ20" s="169" t="e">
        <f t="shared" si="561"/>
        <v>#N/A</v>
      </c>
      <c r="JA20" s="169" t="e">
        <f t="shared" si="562"/>
        <v>#N/A</v>
      </c>
      <c r="JB20" s="169" t="e">
        <f t="shared" si="563"/>
        <v>#N/A</v>
      </c>
      <c r="JC20" s="169" t="e">
        <f t="shared" si="564"/>
        <v>#N/A</v>
      </c>
      <c r="JD20" s="169" t="e">
        <f t="shared" si="565"/>
        <v>#N/A</v>
      </c>
      <c r="JE20" s="169" t="e">
        <f t="shared" si="566"/>
        <v>#N/A</v>
      </c>
      <c r="JF20" s="169" t="e">
        <f t="shared" si="567"/>
        <v>#N/A</v>
      </c>
      <c r="JG20" s="169" t="e">
        <f t="shared" si="568"/>
        <v>#N/A</v>
      </c>
      <c r="JH20" s="169" t="e">
        <f t="shared" si="569"/>
        <v>#N/A</v>
      </c>
      <c r="JI20" s="169" t="e">
        <f t="shared" si="570"/>
        <v>#N/A</v>
      </c>
      <c r="JJ20" s="169" t="e">
        <f t="shared" si="571"/>
        <v>#N/A</v>
      </c>
      <c r="JK20" s="169" t="e">
        <f t="shared" si="572"/>
        <v>#N/A</v>
      </c>
      <c r="JL20" s="169" t="e">
        <f t="shared" si="573"/>
        <v>#N/A</v>
      </c>
      <c r="JM20" s="169" t="e">
        <f t="shared" si="574"/>
        <v>#N/A</v>
      </c>
      <c r="JN20" s="169" t="e">
        <f t="shared" si="575"/>
        <v>#N/A</v>
      </c>
      <c r="JO20" s="169" t="e">
        <f t="shared" si="576"/>
        <v>#N/A</v>
      </c>
      <c r="JP20" s="169" t="e">
        <f t="shared" si="577"/>
        <v>#N/A</v>
      </c>
      <c r="JQ20" s="169" t="e">
        <f t="shared" si="578"/>
        <v>#N/A</v>
      </c>
      <c r="JR20" s="169" t="e">
        <f t="shared" si="579"/>
        <v>#N/A</v>
      </c>
      <c r="JS20" s="169" t="e">
        <f t="shared" si="580"/>
        <v>#N/A</v>
      </c>
      <c r="JT20" s="169" t="e">
        <f t="shared" si="581"/>
        <v>#N/A</v>
      </c>
      <c r="JU20" s="169" t="e">
        <f t="shared" si="582"/>
        <v>#N/A</v>
      </c>
      <c r="JV20" s="169" t="e">
        <f t="shared" si="583"/>
        <v>#N/A</v>
      </c>
      <c r="JW20" s="169" t="e">
        <f t="shared" si="584"/>
        <v>#N/A</v>
      </c>
      <c r="JX20" s="169" t="e">
        <f t="shared" si="585"/>
        <v>#N/A</v>
      </c>
      <c r="JY20" s="169" t="e">
        <f t="shared" si="586"/>
        <v>#N/A</v>
      </c>
      <c r="JZ20" s="169" t="e">
        <f t="shared" si="587"/>
        <v>#N/A</v>
      </c>
      <c r="KA20" s="169" t="e">
        <f t="shared" si="588"/>
        <v>#N/A</v>
      </c>
      <c r="KB20" s="169" t="e">
        <f t="shared" si="589"/>
        <v>#N/A</v>
      </c>
      <c r="KC20" s="169" t="e">
        <f t="shared" si="590"/>
        <v>#N/A</v>
      </c>
      <c r="KD20" s="169" t="e">
        <f t="shared" si="591"/>
        <v>#N/A</v>
      </c>
      <c r="KE20" s="169" t="e">
        <f t="shared" si="592"/>
        <v>#N/A</v>
      </c>
      <c r="KF20" s="169" t="e">
        <f t="shared" si="593"/>
        <v>#N/A</v>
      </c>
      <c r="KG20" s="169" t="e">
        <f t="shared" si="594"/>
        <v>#N/A</v>
      </c>
      <c r="KH20" s="169" t="e">
        <f t="shared" si="595"/>
        <v>#N/A</v>
      </c>
      <c r="KI20" s="169" t="e">
        <f t="shared" si="596"/>
        <v>#N/A</v>
      </c>
      <c r="KJ20" s="169" t="e">
        <f t="shared" si="597"/>
        <v>#N/A</v>
      </c>
      <c r="KK20" s="169" t="e">
        <f t="shared" si="598"/>
        <v>#N/A</v>
      </c>
      <c r="KL20" s="169" t="e">
        <f t="shared" si="599"/>
        <v>#N/A</v>
      </c>
      <c r="KM20" s="169" t="e">
        <f t="shared" si="600"/>
        <v>#N/A</v>
      </c>
      <c r="KN20" s="169" t="e">
        <f t="shared" si="601"/>
        <v>#N/A</v>
      </c>
    </row>
    <row r="21" spans="1:300" x14ac:dyDescent="0.3"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69"/>
      <c r="AM21" s="169"/>
      <c r="AN21" s="169"/>
      <c r="AO21" s="169"/>
      <c r="AP21" s="169"/>
      <c r="AQ21" s="169"/>
      <c r="AR21" s="169"/>
      <c r="AS21" s="169"/>
      <c r="AT21" s="169"/>
      <c r="AU21" s="169"/>
      <c r="AV21" s="169"/>
      <c r="AW21" s="169"/>
      <c r="AX21" s="169"/>
      <c r="AY21" s="169"/>
      <c r="AZ21" s="169"/>
      <c r="BA21" s="169"/>
      <c r="BB21" s="169"/>
      <c r="BC21" s="169"/>
      <c r="BD21" s="169"/>
      <c r="BE21" s="169"/>
      <c r="BF21" s="169"/>
      <c r="BG21" s="169"/>
      <c r="BH21" s="169"/>
      <c r="BI21" s="169"/>
      <c r="BJ21" s="169"/>
      <c r="BK21" s="169"/>
      <c r="BL21" s="169"/>
      <c r="BM21" s="169"/>
      <c r="BN21" s="169"/>
      <c r="BO21" s="169"/>
      <c r="BP21" s="169"/>
      <c r="BQ21" s="169"/>
      <c r="BR21" s="169"/>
      <c r="BS21" s="169"/>
      <c r="BT21" s="169"/>
      <c r="BU21" s="169"/>
      <c r="BV21" s="169"/>
      <c r="BW21" s="169"/>
      <c r="BX21" s="169"/>
      <c r="BY21" s="169"/>
      <c r="BZ21" s="169"/>
      <c r="CA21" s="169"/>
      <c r="CB21" s="169"/>
      <c r="CC21" s="169"/>
      <c r="CD21" s="169"/>
      <c r="CE21" s="169"/>
      <c r="CF21" s="169"/>
      <c r="CG21" s="169"/>
      <c r="CH21" s="169"/>
      <c r="CI21" s="169"/>
      <c r="CJ21" s="169"/>
      <c r="CK21" s="169"/>
      <c r="CL21" s="169"/>
      <c r="CM21" s="169"/>
      <c r="CN21" s="169"/>
      <c r="CO21" s="169"/>
      <c r="CP21" s="169"/>
      <c r="CQ21" s="169"/>
      <c r="CR21" s="169"/>
      <c r="CS21" s="169"/>
      <c r="CT21" s="169"/>
      <c r="CU21" s="169"/>
      <c r="CV21" s="169"/>
      <c r="CW21" s="169"/>
      <c r="CX21" s="169"/>
      <c r="CY21" s="169"/>
      <c r="CZ21" s="169"/>
      <c r="DA21" s="169"/>
      <c r="DB21" s="169"/>
      <c r="DC21" s="169"/>
      <c r="DD21" s="169"/>
      <c r="DE21" s="169"/>
      <c r="DF21" s="169"/>
      <c r="DG21" s="169"/>
      <c r="DH21" s="169"/>
      <c r="DI21" s="169"/>
      <c r="DJ21" s="169"/>
      <c r="DK21" s="169"/>
      <c r="DL21" s="169"/>
      <c r="DM21" s="169"/>
      <c r="DN21" s="169"/>
      <c r="DO21" s="169"/>
      <c r="DP21" s="169"/>
      <c r="DQ21" s="169"/>
      <c r="DR21" s="169"/>
      <c r="DS21" s="169"/>
      <c r="DT21" s="169"/>
      <c r="DU21" s="169"/>
      <c r="DV21" s="169"/>
      <c r="DW21" s="169"/>
      <c r="DX21" s="169"/>
      <c r="DY21" s="169"/>
      <c r="DZ21" s="169"/>
      <c r="EA21" s="169"/>
      <c r="EB21" s="169"/>
      <c r="EC21" s="169"/>
      <c r="ED21" s="169"/>
      <c r="EE21" s="169"/>
      <c r="EF21" s="169"/>
      <c r="EG21" s="169"/>
      <c r="EH21" s="169"/>
      <c r="EI21" s="169"/>
      <c r="EJ21" s="169"/>
      <c r="EK21" s="169"/>
      <c r="EL21" s="169"/>
      <c r="EM21" s="169"/>
      <c r="EN21" s="169"/>
      <c r="EO21" s="169"/>
      <c r="EP21" s="169"/>
      <c r="EQ21" s="169"/>
      <c r="ER21" s="169"/>
      <c r="ES21" s="169"/>
      <c r="ET21" s="169"/>
      <c r="EU21" s="169"/>
      <c r="EV21" s="169"/>
      <c r="EW21" s="169"/>
      <c r="EX21" s="169"/>
      <c r="EY21" s="169"/>
      <c r="EZ21" s="169"/>
      <c r="FA21" s="169"/>
      <c r="FB21" s="169"/>
      <c r="FC21" s="169"/>
      <c r="FD21" s="169"/>
      <c r="FE21" s="169"/>
      <c r="FF21" s="169"/>
      <c r="FG21" s="169"/>
      <c r="FH21" s="169"/>
      <c r="FI21" s="169"/>
      <c r="FJ21" s="169"/>
      <c r="FK21" s="169"/>
      <c r="FL21" s="169"/>
      <c r="FM21" s="169"/>
      <c r="FN21" s="169"/>
      <c r="FO21" s="169"/>
      <c r="FP21" s="169"/>
      <c r="FQ21" s="169"/>
      <c r="FR21" s="169"/>
      <c r="FS21" s="169"/>
      <c r="FT21" s="169"/>
      <c r="FU21" s="169"/>
      <c r="FV21" s="169"/>
      <c r="FW21" s="169"/>
      <c r="FX21" s="169"/>
      <c r="FY21" s="169"/>
      <c r="FZ21" s="169"/>
      <c r="GA21" s="169"/>
      <c r="GB21" s="169"/>
      <c r="GC21" s="169"/>
      <c r="GD21" s="169"/>
      <c r="GE21" s="169"/>
      <c r="GF21" s="169"/>
      <c r="GG21" s="169"/>
      <c r="GH21" s="169"/>
      <c r="GI21" s="169"/>
      <c r="GJ21" s="169"/>
      <c r="GK21" s="169"/>
      <c r="GL21" s="169"/>
      <c r="GM21" s="169"/>
      <c r="GN21" s="169"/>
      <c r="GO21" s="169"/>
      <c r="GP21" s="169"/>
      <c r="GQ21" s="169"/>
      <c r="GR21" s="169"/>
      <c r="GS21" s="169"/>
      <c r="GT21" s="169"/>
      <c r="GU21" s="169"/>
      <c r="GV21" s="169"/>
      <c r="GW21" s="169"/>
      <c r="GX21" s="169"/>
      <c r="GY21" s="169"/>
      <c r="GZ21" s="169"/>
      <c r="HA21" s="169"/>
      <c r="HB21" s="169"/>
      <c r="HC21" s="169"/>
      <c r="HD21" s="169"/>
      <c r="HE21" s="169"/>
      <c r="HF21" s="169"/>
      <c r="HG21" s="169"/>
      <c r="HH21" s="169"/>
      <c r="HI21" s="169"/>
      <c r="HJ21" s="169"/>
      <c r="HK21" s="169"/>
      <c r="HL21" s="169"/>
      <c r="HM21" s="169"/>
      <c r="HN21" s="169"/>
      <c r="HO21" s="169"/>
      <c r="HP21" s="169"/>
      <c r="HQ21" s="169"/>
      <c r="HR21" s="169"/>
      <c r="HS21" s="169"/>
      <c r="HT21" s="169"/>
      <c r="HU21" s="169"/>
      <c r="HV21" s="169"/>
      <c r="HW21" s="169"/>
      <c r="HX21" s="169"/>
      <c r="HY21" s="169"/>
      <c r="HZ21" s="169"/>
      <c r="IA21" s="169"/>
      <c r="IB21" s="169"/>
      <c r="IC21" s="169"/>
      <c r="ID21" s="169"/>
      <c r="IE21" s="169"/>
      <c r="IF21" s="169"/>
      <c r="IG21" s="169"/>
      <c r="IH21" s="169"/>
      <c r="II21" s="169"/>
      <c r="IJ21" s="169"/>
      <c r="IK21" s="169"/>
      <c r="IL21" s="169"/>
      <c r="IM21" s="169"/>
      <c r="IN21" s="169"/>
      <c r="IO21" s="169"/>
      <c r="IP21" s="169"/>
      <c r="IQ21" s="169"/>
      <c r="IR21" s="169"/>
      <c r="IS21" s="169"/>
      <c r="IT21" s="169"/>
      <c r="IU21" s="169"/>
      <c r="IV21" s="169"/>
      <c r="IW21" s="169"/>
      <c r="IX21" s="169"/>
      <c r="IY21" s="169"/>
      <c r="IZ21" s="169"/>
      <c r="JA21" s="169"/>
      <c r="JB21" s="169"/>
      <c r="JC21" s="169"/>
      <c r="JD21" s="169"/>
      <c r="JE21" s="169"/>
      <c r="JF21" s="169"/>
      <c r="JG21" s="169"/>
      <c r="JH21" s="169"/>
      <c r="JI21" s="169"/>
      <c r="JJ21" s="169"/>
      <c r="JK21" s="169"/>
      <c r="JL21" s="169"/>
      <c r="JM21" s="169"/>
      <c r="JN21" s="169"/>
      <c r="JO21" s="169"/>
      <c r="JP21" s="169"/>
      <c r="JQ21" s="169"/>
      <c r="JR21" s="169"/>
      <c r="JS21" s="169"/>
      <c r="JT21" s="169"/>
      <c r="JU21" s="169"/>
      <c r="JV21" s="169"/>
      <c r="JW21" s="169"/>
      <c r="JX21" s="169"/>
      <c r="JY21" s="169"/>
      <c r="JZ21" s="169"/>
      <c r="KA21" s="169"/>
      <c r="KB21" s="169"/>
      <c r="KC21" s="169"/>
      <c r="KD21" s="169"/>
      <c r="KE21" s="169"/>
      <c r="KF21" s="169"/>
      <c r="KG21" s="169"/>
      <c r="KH21" s="169"/>
      <c r="KI21" s="169"/>
      <c r="KJ21" s="169"/>
      <c r="KK21" s="169"/>
      <c r="KL21" s="169"/>
      <c r="KM21" s="169"/>
      <c r="KN21" s="169"/>
    </row>
    <row r="22" spans="1:300" x14ac:dyDescent="0.3"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69"/>
      <c r="AY22" s="169"/>
      <c r="AZ22" s="169"/>
      <c r="BA22" s="169"/>
      <c r="BB22" s="169"/>
      <c r="BC22" s="169"/>
      <c r="BD22" s="169"/>
      <c r="BE22" s="169"/>
      <c r="BF22" s="169"/>
      <c r="BG22" s="169"/>
      <c r="BH22" s="169"/>
      <c r="BI22" s="169"/>
      <c r="BJ22" s="169"/>
      <c r="BK22" s="169"/>
      <c r="BL22" s="169"/>
      <c r="BM22" s="169"/>
      <c r="BN22" s="169"/>
      <c r="BO22" s="169"/>
      <c r="BP22" s="169"/>
      <c r="BQ22" s="169"/>
      <c r="BR22" s="169"/>
      <c r="BS22" s="169"/>
      <c r="BT22" s="169"/>
      <c r="BU22" s="169"/>
      <c r="BV22" s="169"/>
      <c r="BW22" s="169"/>
      <c r="BX22" s="169"/>
      <c r="BY22" s="169"/>
      <c r="BZ22" s="169"/>
      <c r="CA22" s="169"/>
      <c r="CB22" s="169"/>
      <c r="CC22" s="169"/>
      <c r="CD22" s="169"/>
      <c r="CE22" s="169"/>
      <c r="CF22" s="169"/>
      <c r="CG22" s="169"/>
      <c r="CH22" s="169"/>
      <c r="CI22" s="169"/>
      <c r="CJ22" s="169"/>
      <c r="CK22" s="169"/>
      <c r="CL22" s="169"/>
      <c r="CM22" s="169"/>
      <c r="CN22" s="169"/>
      <c r="CO22" s="169"/>
      <c r="CP22" s="169"/>
      <c r="CQ22" s="169"/>
      <c r="CR22" s="169"/>
      <c r="CS22" s="169"/>
      <c r="CT22" s="169"/>
      <c r="CU22" s="169"/>
      <c r="CV22" s="169"/>
      <c r="CW22" s="169"/>
      <c r="CX22" s="169"/>
      <c r="CY22" s="169"/>
      <c r="CZ22" s="169"/>
      <c r="DA22" s="169"/>
      <c r="DB22" s="169"/>
      <c r="DC22" s="169"/>
      <c r="DD22" s="169"/>
      <c r="DE22" s="169"/>
      <c r="DF22" s="169"/>
      <c r="DG22" s="169"/>
      <c r="DH22" s="169"/>
      <c r="DI22" s="169"/>
      <c r="DJ22" s="169"/>
      <c r="DK22" s="169"/>
      <c r="DL22" s="169"/>
      <c r="DM22" s="169"/>
      <c r="DN22" s="169"/>
      <c r="DO22" s="169"/>
      <c r="DP22" s="169"/>
      <c r="DQ22" s="169"/>
      <c r="DR22" s="169"/>
      <c r="DS22" s="169"/>
      <c r="DT22" s="169"/>
      <c r="DU22" s="169"/>
      <c r="DV22" s="169"/>
      <c r="DW22" s="169"/>
      <c r="DX22" s="169"/>
      <c r="DY22" s="169"/>
      <c r="DZ22" s="169"/>
      <c r="EA22" s="169"/>
      <c r="EB22" s="169"/>
      <c r="EC22" s="169"/>
      <c r="ED22" s="169"/>
      <c r="EE22" s="169"/>
      <c r="EF22" s="169"/>
      <c r="EG22" s="169"/>
      <c r="EH22" s="169"/>
      <c r="EI22" s="169"/>
      <c r="EJ22" s="169"/>
      <c r="EK22" s="169"/>
      <c r="EL22" s="169"/>
      <c r="EM22" s="169"/>
      <c r="EN22" s="169"/>
      <c r="EO22" s="169"/>
      <c r="EP22" s="169"/>
      <c r="EQ22" s="169"/>
      <c r="ER22" s="169"/>
      <c r="ES22" s="169"/>
      <c r="ET22" s="169"/>
      <c r="EU22" s="169"/>
      <c r="EV22" s="169"/>
      <c r="EW22" s="169"/>
      <c r="EX22" s="169"/>
      <c r="EY22" s="169"/>
      <c r="EZ22" s="169"/>
      <c r="FA22" s="169"/>
      <c r="FB22" s="169"/>
      <c r="FC22" s="169"/>
      <c r="FD22" s="169"/>
      <c r="FE22" s="169"/>
      <c r="FF22" s="169"/>
      <c r="FG22" s="169"/>
      <c r="FH22" s="169"/>
      <c r="FI22" s="169"/>
      <c r="FJ22" s="169"/>
      <c r="FK22" s="169"/>
      <c r="FL22" s="169"/>
      <c r="FM22" s="169"/>
      <c r="FN22" s="169"/>
      <c r="FO22" s="169"/>
      <c r="FP22" s="169"/>
      <c r="FQ22" s="169"/>
      <c r="FR22" s="169"/>
      <c r="FS22" s="169"/>
      <c r="FT22" s="169"/>
      <c r="FU22" s="169"/>
      <c r="FV22" s="169"/>
      <c r="FW22" s="169"/>
      <c r="FX22" s="169"/>
      <c r="FY22" s="169"/>
      <c r="FZ22" s="169"/>
      <c r="GA22" s="169"/>
      <c r="GB22" s="169"/>
      <c r="GC22" s="169"/>
      <c r="GD22" s="169"/>
      <c r="GE22" s="169"/>
      <c r="GF22" s="169"/>
      <c r="GG22" s="169"/>
      <c r="GH22" s="169"/>
      <c r="GI22" s="169"/>
      <c r="GJ22" s="169"/>
      <c r="GK22" s="169"/>
      <c r="GL22" s="169"/>
      <c r="GM22" s="169"/>
      <c r="GN22" s="169"/>
      <c r="GO22" s="169"/>
      <c r="GP22" s="169"/>
      <c r="GQ22" s="169"/>
      <c r="GR22" s="169"/>
      <c r="GS22" s="169"/>
      <c r="GT22" s="169"/>
      <c r="GU22" s="169"/>
      <c r="GV22" s="169"/>
      <c r="GW22" s="169"/>
      <c r="GX22" s="169"/>
      <c r="GY22" s="169"/>
      <c r="GZ22" s="169"/>
      <c r="HA22" s="169"/>
      <c r="HB22" s="169"/>
      <c r="HC22" s="169"/>
      <c r="HD22" s="169"/>
      <c r="HE22" s="169"/>
      <c r="HF22" s="169"/>
      <c r="HG22" s="169"/>
      <c r="HH22" s="169"/>
      <c r="HI22" s="169"/>
      <c r="HJ22" s="169"/>
      <c r="HK22" s="169"/>
      <c r="HL22" s="169"/>
      <c r="HM22" s="169"/>
      <c r="HN22" s="169"/>
      <c r="HO22" s="169"/>
      <c r="HP22" s="169"/>
      <c r="HQ22" s="169"/>
      <c r="HR22" s="169"/>
      <c r="HS22" s="169"/>
      <c r="HT22" s="169"/>
      <c r="HU22" s="169"/>
      <c r="HV22" s="169"/>
      <c r="HW22" s="169"/>
      <c r="HX22" s="169"/>
      <c r="HY22" s="169"/>
      <c r="HZ22" s="169"/>
      <c r="IA22" s="169"/>
      <c r="IB22" s="169"/>
      <c r="IC22" s="169"/>
      <c r="ID22" s="169"/>
      <c r="IE22" s="169"/>
      <c r="IF22" s="169"/>
      <c r="IG22" s="169"/>
      <c r="IH22" s="169"/>
      <c r="II22" s="169"/>
      <c r="IJ22" s="169"/>
      <c r="IK22" s="169"/>
      <c r="IL22" s="169"/>
      <c r="IM22" s="169"/>
      <c r="IN22" s="169"/>
      <c r="IO22" s="169"/>
      <c r="IP22" s="169"/>
      <c r="IQ22" s="169"/>
      <c r="IR22" s="169"/>
      <c r="IS22" s="169"/>
      <c r="IT22" s="169"/>
      <c r="IU22" s="169"/>
      <c r="IV22" s="169"/>
      <c r="IW22" s="169"/>
      <c r="IX22" s="169"/>
      <c r="IY22" s="169"/>
      <c r="IZ22" s="169"/>
      <c r="JA22" s="169"/>
      <c r="JB22" s="169"/>
      <c r="JC22" s="169"/>
      <c r="JD22" s="169"/>
      <c r="JE22" s="169"/>
      <c r="JF22" s="169"/>
      <c r="JG22" s="169"/>
      <c r="JH22" s="169"/>
      <c r="JI22" s="169"/>
      <c r="JJ22" s="169"/>
      <c r="JK22" s="169"/>
      <c r="JL22" s="169"/>
      <c r="JM22" s="169"/>
      <c r="JN22" s="169"/>
      <c r="JO22" s="169"/>
      <c r="JP22" s="169"/>
      <c r="JQ22" s="169"/>
      <c r="JR22" s="169"/>
      <c r="JS22" s="169"/>
      <c r="JT22" s="169"/>
      <c r="JU22" s="169"/>
      <c r="JV22" s="169"/>
      <c r="JW22" s="169"/>
      <c r="JX22" s="169"/>
      <c r="JY22" s="169"/>
      <c r="JZ22" s="169"/>
      <c r="KA22" s="169"/>
      <c r="KB22" s="169"/>
      <c r="KC22" s="169"/>
      <c r="KD22" s="169"/>
      <c r="KE22" s="169"/>
      <c r="KF22" s="169"/>
      <c r="KG22" s="169"/>
      <c r="KH22" s="169"/>
      <c r="KI22" s="169"/>
      <c r="KJ22" s="169"/>
      <c r="KK22" s="169"/>
      <c r="KL22" s="169"/>
      <c r="KM22" s="169"/>
      <c r="KN22" s="169"/>
    </row>
    <row r="23" spans="1:300" x14ac:dyDescent="0.3"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69"/>
      <c r="AY23" s="169"/>
      <c r="AZ23" s="169"/>
      <c r="BA23" s="169"/>
      <c r="BB23" s="169"/>
      <c r="BC23" s="169"/>
      <c r="BD23" s="169"/>
      <c r="BE23" s="169"/>
      <c r="BF23" s="169"/>
      <c r="BG23" s="169"/>
      <c r="BH23" s="169"/>
      <c r="BI23" s="169"/>
      <c r="BJ23" s="169"/>
      <c r="BK23" s="169"/>
      <c r="BL23" s="169"/>
      <c r="BM23" s="169"/>
      <c r="BN23" s="169"/>
      <c r="BO23" s="169"/>
      <c r="BP23" s="169"/>
    </row>
    <row r="24" spans="1:300" x14ac:dyDescent="0.3">
      <c r="A24" t="s">
        <v>629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169">
        <f>AVERAGE(E14:G14)</f>
        <v>0.47577316159455196</v>
      </c>
      <c r="H25" s="169">
        <f t="shared" ref="H25:BP29" si="899">AVERAGE(F14:H14)</f>
        <v>0.47786946407997821</v>
      </c>
      <c r="I25" s="169">
        <f t="shared" si="899"/>
        <v>0.50765076945859167</v>
      </c>
      <c r="J25" s="169">
        <f t="shared" si="899"/>
        <v>0.50147402712824307</v>
      </c>
      <c r="K25" s="169">
        <f t="shared" si="899"/>
        <v>0.46962812331465204</v>
      </c>
      <c r="L25" s="169">
        <f t="shared" si="899"/>
        <v>0.39091843509148977</v>
      </c>
      <c r="M25" s="169">
        <f t="shared" si="899"/>
        <v>0.34438552075470646</v>
      </c>
      <c r="N25" s="169">
        <f t="shared" si="899"/>
        <v>0.30435355830565669</v>
      </c>
      <c r="O25" s="169">
        <f t="shared" si="899"/>
        <v>0.27769234266814796</v>
      </c>
      <c r="P25" s="169">
        <f t="shared" si="899"/>
        <v>0.24256186668586807</v>
      </c>
      <c r="Q25" s="169">
        <f t="shared" si="899"/>
        <v>0.22080586879509215</v>
      </c>
      <c r="R25" s="169">
        <f t="shared" si="899"/>
        <v>0.2103147203517183</v>
      </c>
      <c r="S25" s="169">
        <f t="shared" si="899"/>
        <v>0.22253969434096987</v>
      </c>
      <c r="T25" s="169">
        <f t="shared" si="899"/>
        <v>0.23557806769141809</v>
      </c>
      <c r="U25" s="169">
        <f t="shared" si="899"/>
        <v>0.24504871986537191</v>
      </c>
      <c r="V25" s="169">
        <f t="shared" si="899"/>
        <v>0.2464825136453194</v>
      </c>
      <c r="W25" s="169">
        <f t="shared" si="899"/>
        <v>0.25165739023664874</v>
      </c>
      <c r="X25" s="169">
        <f t="shared" si="899"/>
        <v>0.24710512562759704</v>
      </c>
      <c r="Y25" s="169">
        <f t="shared" si="899"/>
        <v>0.24274512204832818</v>
      </c>
      <c r="Z25" s="169" t="e">
        <f t="shared" si="899"/>
        <v>#N/A</v>
      </c>
      <c r="AA25" s="169" t="e">
        <f t="shared" si="899"/>
        <v>#N/A</v>
      </c>
      <c r="AB25" s="169" t="e">
        <f t="shared" si="899"/>
        <v>#N/A</v>
      </c>
      <c r="AC25" s="169" t="e">
        <f t="shared" si="899"/>
        <v>#N/A</v>
      </c>
      <c r="AD25" s="169" t="e">
        <f t="shared" si="899"/>
        <v>#N/A</v>
      </c>
      <c r="AE25" s="169" t="e">
        <f t="shared" si="899"/>
        <v>#N/A</v>
      </c>
      <c r="AF25" s="169" t="e">
        <f t="shared" si="899"/>
        <v>#N/A</v>
      </c>
      <c r="AG25" s="169" t="e">
        <f t="shared" si="899"/>
        <v>#N/A</v>
      </c>
      <c r="AH25" s="169" t="e">
        <f t="shared" si="899"/>
        <v>#N/A</v>
      </c>
      <c r="AI25" s="169" t="e">
        <f t="shared" si="899"/>
        <v>#N/A</v>
      </c>
      <c r="AJ25" s="169" t="e">
        <f t="shared" si="899"/>
        <v>#N/A</v>
      </c>
      <c r="AK25" s="169" t="e">
        <f t="shared" si="899"/>
        <v>#N/A</v>
      </c>
      <c r="AL25" s="169" t="e">
        <f t="shared" si="899"/>
        <v>#N/A</v>
      </c>
      <c r="AM25" s="169" t="e">
        <f t="shared" si="899"/>
        <v>#N/A</v>
      </c>
      <c r="AN25" s="169" t="e">
        <f t="shared" si="899"/>
        <v>#N/A</v>
      </c>
      <c r="AO25" s="169" t="e">
        <f t="shared" si="899"/>
        <v>#N/A</v>
      </c>
      <c r="AP25" s="169" t="e">
        <f t="shared" si="899"/>
        <v>#N/A</v>
      </c>
      <c r="AQ25" s="169" t="e">
        <f t="shared" si="899"/>
        <v>#N/A</v>
      </c>
      <c r="AR25" s="169" t="e">
        <f t="shared" si="899"/>
        <v>#N/A</v>
      </c>
      <c r="AS25" s="169" t="e">
        <f t="shared" si="899"/>
        <v>#N/A</v>
      </c>
      <c r="AT25" s="169" t="e">
        <f t="shared" si="899"/>
        <v>#N/A</v>
      </c>
      <c r="AU25" s="169" t="e">
        <f t="shared" si="899"/>
        <v>#N/A</v>
      </c>
      <c r="AV25" s="169" t="e">
        <f t="shared" si="899"/>
        <v>#N/A</v>
      </c>
      <c r="AW25" s="169" t="e">
        <f t="shared" si="899"/>
        <v>#N/A</v>
      </c>
      <c r="AX25" s="169" t="e">
        <f t="shared" si="899"/>
        <v>#N/A</v>
      </c>
      <c r="AY25" s="169" t="e">
        <f t="shared" si="899"/>
        <v>#N/A</v>
      </c>
      <c r="AZ25" s="169" t="e">
        <f t="shared" si="899"/>
        <v>#N/A</v>
      </c>
      <c r="BA25" s="169" t="e">
        <f t="shared" si="899"/>
        <v>#N/A</v>
      </c>
      <c r="BB25" s="169" t="e">
        <f t="shared" si="899"/>
        <v>#N/A</v>
      </c>
      <c r="BC25" s="169" t="e">
        <f t="shared" si="899"/>
        <v>#N/A</v>
      </c>
      <c r="BD25" s="169" t="e">
        <f t="shared" si="899"/>
        <v>#N/A</v>
      </c>
      <c r="BE25" s="169" t="e">
        <f t="shared" si="899"/>
        <v>#N/A</v>
      </c>
      <c r="BF25" s="169" t="e">
        <f t="shared" si="899"/>
        <v>#N/A</v>
      </c>
      <c r="BG25" s="169" t="e">
        <f t="shared" si="899"/>
        <v>#N/A</v>
      </c>
      <c r="BH25" s="169" t="e">
        <f t="shared" si="899"/>
        <v>#N/A</v>
      </c>
      <c r="BI25" s="169" t="e">
        <f t="shared" si="899"/>
        <v>#N/A</v>
      </c>
      <c r="BJ25" s="169" t="e">
        <f t="shared" si="899"/>
        <v>#N/A</v>
      </c>
      <c r="BK25" s="169" t="e">
        <f t="shared" si="899"/>
        <v>#N/A</v>
      </c>
      <c r="BL25" s="169" t="e">
        <f t="shared" si="899"/>
        <v>#N/A</v>
      </c>
      <c r="BM25" s="169" t="e">
        <f t="shared" si="899"/>
        <v>#N/A</v>
      </c>
      <c r="BN25" s="169" t="e">
        <f t="shared" si="899"/>
        <v>#N/A</v>
      </c>
      <c r="BO25" s="169" t="e">
        <f t="shared" si="899"/>
        <v>#N/A</v>
      </c>
      <c r="BP25" s="169" t="e">
        <f t="shared" si="899"/>
        <v>#N/A</v>
      </c>
      <c r="BQ25" s="169" t="e">
        <f t="shared" ref="BQ25:EB25" si="900">AVERAGE(BO14:BQ14)</f>
        <v>#N/A</v>
      </c>
      <c r="BR25" s="169" t="e">
        <f t="shared" si="900"/>
        <v>#N/A</v>
      </c>
      <c r="BS25" s="169" t="e">
        <f t="shared" si="900"/>
        <v>#N/A</v>
      </c>
      <c r="BT25" s="169" t="e">
        <f t="shared" si="900"/>
        <v>#N/A</v>
      </c>
      <c r="BU25" s="169" t="e">
        <f t="shared" si="900"/>
        <v>#N/A</v>
      </c>
      <c r="BV25" s="169" t="e">
        <f t="shared" si="900"/>
        <v>#N/A</v>
      </c>
      <c r="BW25" s="169" t="e">
        <f t="shared" si="900"/>
        <v>#N/A</v>
      </c>
      <c r="BX25" s="169" t="e">
        <f t="shared" si="900"/>
        <v>#N/A</v>
      </c>
      <c r="BY25" s="169" t="e">
        <f t="shared" si="900"/>
        <v>#N/A</v>
      </c>
      <c r="BZ25" s="169" t="e">
        <f t="shared" si="900"/>
        <v>#N/A</v>
      </c>
      <c r="CA25" s="169" t="e">
        <f t="shared" si="900"/>
        <v>#N/A</v>
      </c>
      <c r="CB25" s="169" t="e">
        <f t="shared" si="900"/>
        <v>#N/A</v>
      </c>
      <c r="CC25" s="169" t="e">
        <f t="shared" si="900"/>
        <v>#N/A</v>
      </c>
      <c r="CD25" s="169" t="e">
        <f t="shared" si="900"/>
        <v>#N/A</v>
      </c>
      <c r="CE25" s="169" t="e">
        <f t="shared" si="900"/>
        <v>#N/A</v>
      </c>
      <c r="CF25" s="169" t="e">
        <f t="shared" si="900"/>
        <v>#N/A</v>
      </c>
      <c r="CG25" s="169" t="e">
        <f t="shared" si="900"/>
        <v>#N/A</v>
      </c>
      <c r="CH25" s="169" t="e">
        <f t="shared" si="900"/>
        <v>#N/A</v>
      </c>
      <c r="CI25" s="169" t="e">
        <f t="shared" si="900"/>
        <v>#N/A</v>
      </c>
      <c r="CJ25" s="169" t="e">
        <f t="shared" si="900"/>
        <v>#N/A</v>
      </c>
      <c r="CK25" s="169" t="e">
        <f t="shared" si="900"/>
        <v>#N/A</v>
      </c>
      <c r="CL25" s="169" t="e">
        <f t="shared" si="900"/>
        <v>#N/A</v>
      </c>
      <c r="CM25" s="169" t="e">
        <f t="shared" si="900"/>
        <v>#N/A</v>
      </c>
      <c r="CN25" s="169" t="e">
        <f t="shared" si="900"/>
        <v>#N/A</v>
      </c>
      <c r="CO25" s="169" t="e">
        <f t="shared" si="900"/>
        <v>#N/A</v>
      </c>
      <c r="CP25" s="169" t="e">
        <f t="shared" si="900"/>
        <v>#N/A</v>
      </c>
      <c r="CQ25" s="169" t="e">
        <f t="shared" si="900"/>
        <v>#N/A</v>
      </c>
      <c r="CR25" s="169" t="e">
        <f t="shared" si="900"/>
        <v>#N/A</v>
      </c>
      <c r="CS25" s="169" t="e">
        <f t="shared" si="900"/>
        <v>#N/A</v>
      </c>
      <c r="CT25" s="169" t="e">
        <f t="shared" si="900"/>
        <v>#N/A</v>
      </c>
      <c r="CU25" s="169" t="e">
        <f t="shared" si="900"/>
        <v>#N/A</v>
      </c>
      <c r="CV25" s="169" t="e">
        <f t="shared" si="900"/>
        <v>#N/A</v>
      </c>
      <c r="CW25" s="169" t="e">
        <f t="shared" si="900"/>
        <v>#N/A</v>
      </c>
      <c r="CX25" s="169" t="e">
        <f t="shared" si="900"/>
        <v>#N/A</v>
      </c>
      <c r="CY25" s="169" t="e">
        <f t="shared" si="900"/>
        <v>#N/A</v>
      </c>
      <c r="CZ25" s="169" t="e">
        <f t="shared" si="900"/>
        <v>#N/A</v>
      </c>
      <c r="DA25" s="169" t="e">
        <f t="shared" si="900"/>
        <v>#N/A</v>
      </c>
      <c r="DB25" s="169" t="e">
        <f t="shared" si="900"/>
        <v>#N/A</v>
      </c>
      <c r="DC25" s="169" t="e">
        <f t="shared" si="900"/>
        <v>#N/A</v>
      </c>
      <c r="DD25" s="169" t="e">
        <f t="shared" si="900"/>
        <v>#N/A</v>
      </c>
      <c r="DE25" s="169" t="e">
        <f t="shared" si="900"/>
        <v>#N/A</v>
      </c>
      <c r="DF25" s="169" t="e">
        <f t="shared" si="900"/>
        <v>#N/A</v>
      </c>
      <c r="DG25" s="169" t="e">
        <f t="shared" si="900"/>
        <v>#N/A</v>
      </c>
      <c r="DH25" s="169" t="e">
        <f t="shared" si="900"/>
        <v>#N/A</v>
      </c>
      <c r="DI25" s="169" t="e">
        <f t="shared" si="900"/>
        <v>#N/A</v>
      </c>
      <c r="DJ25" s="169" t="e">
        <f t="shared" si="900"/>
        <v>#N/A</v>
      </c>
      <c r="DK25" s="169" t="e">
        <f t="shared" si="900"/>
        <v>#N/A</v>
      </c>
      <c r="DL25" s="169" t="e">
        <f t="shared" si="900"/>
        <v>#N/A</v>
      </c>
      <c r="DM25" s="169" t="e">
        <f t="shared" si="900"/>
        <v>#N/A</v>
      </c>
      <c r="DN25" s="169" t="e">
        <f t="shared" si="900"/>
        <v>#N/A</v>
      </c>
      <c r="DO25" s="169" t="e">
        <f t="shared" si="900"/>
        <v>#N/A</v>
      </c>
      <c r="DP25" s="169" t="e">
        <f t="shared" si="900"/>
        <v>#N/A</v>
      </c>
      <c r="DQ25" s="169" t="e">
        <f t="shared" si="900"/>
        <v>#N/A</v>
      </c>
      <c r="DR25" s="169" t="e">
        <f t="shared" si="900"/>
        <v>#N/A</v>
      </c>
      <c r="DS25" s="169" t="e">
        <f t="shared" si="900"/>
        <v>#N/A</v>
      </c>
      <c r="DT25" s="169" t="e">
        <f t="shared" si="900"/>
        <v>#N/A</v>
      </c>
      <c r="DU25" s="169" t="e">
        <f t="shared" si="900"/>
        <v>#N/A</v>
      </c>
      <c r="DV25" s="169" t="e">
        <f t="shared" si="900"/>
        <v>#N/A</v>
      </c>
      <c r="DW25" s="169" t="e">
        <f t="shared" si="900"/>
        <v>#N/A</v>
      </c>
      <c r="DX25" s="169" t="e">
        <f t="shared" si="900"/>
        <v>#N/A</v>
      </c>
      <c r="DY25" s="169" t="e">
        <f t="shared" si="900"/>
        <v>#N/A</v>
      </c>
      <c r="DZ25" s="169" t="e">
        <f t="shared" si="900"/>
        <v>#N/A</v>
      </c>
      <c r="EA25" s="169" t="e">
        <f t="shared" si="900"/>
        <v>#N/A</v>
      </c>
      <c r="EB25" s="169" t="e">
        <f t="shared" si="900"/>
        <v>#N/A</v>
      </c>
      <c r="EC25" s="169" t="e">
        <f t="shared" ref="EC25:GN25" si="901">AVERAGE(EA14:EC14)</f>
        <v>#N/A</v>
      </c>
      <c r="ED25" s="169" t="e">
        <f t="shared" si="901"/>
        <v>#N/A</v>
      </c>
      <c r="EE25" s="169" t="e">
        <f t="shared" si="901"/>
        <v>#N/A</v>
      </c>
      <c r="EF25" s="169" t="e">
        <f t="shared" si="901"/>
        <v>#N/A</v>
      </c>
      <c r="EG25" s="169" t="e">
        <f t="shared" si="901"/>
        <v>#N/A</v>
      </c>
      <c r="EH25" s="169" t="e">
        <f t="shared" si="901"/>
        <v>#N/A</v>
      </c>
      <c r="EI25" s="169" t="e">
        <f t="shared" si="901"/>
        <v>#N/A</v>
      </c>
      <c r="EJ25" s="169" t="e">
        <f t="shared" si="901"/>
        <v>#N/A</v>
      </c>
      <c r="EK25" s="169" t="e">
        <f t="shared" si="901"/>
        <v>#N/A</v>
      </c>
      <c r="EL25" s="169" t="e">
        <f t="shared" si="901"/>
        <v>#N/A</v>
      </c>
      <c r="EM25" s="169" t="e">
        <f t="shared" si="901"/>
        <v>#N/A</v>
      </c>
      <c r="EN25" s="169" t="e">
        <f t="shared" si="901"/>
        <v>#N/A</v>
      </c>
      <c r="EO25" s="169" t="e">
        <f t="shared" si="901"/>
        <v>#N/A</v>
      </c>
      <c r="EP25" s="169" t="e">
        <f t="shared" si="901"/>
        <v>#N/A</v>
      </c>
      <c r="EQ25" s="169" t="e">
        <f t="shared" si="901"/>
        <v>#N/A</v>
      </c>
      <c r="ER25" s="169" t="e">
        <f t="shared" si="901"/>
        <v>#N/A</v>
      </c>
      <c r="ES25" s="169" t="e">
        <f t="shared" si="901"/>
        <v>#N/A</v>
      </c>
      <c r="ET25" s="169" t="e">
        <f t="shared" si="901"/>
        <v>#N/A</v>
      </c>
      <c r="EU25" s="169" t="e">
        <f t="shared" si="901"/>
        <v>#N/A</v>
      </c>
      <c r="EV25" s="169" t="e">
        <f t="shared" si="901"/>
        <v>#N/A</v>
      </c>
      <c r="EW25" s="169" t="e">
        <f t="shared" si="901"/>
        <v>#N/A</v>
      </c>
      <c r="EX25" s="169" t="e">
        <f t="shared" si="901"/>
        <v>#N/A</v>
      </c>
      <c r="EY25" s="169" t="e">
        <f t="shared" si="901"/>
        <v>#N/A</v>
      </c>
      <c r="EZ25" s="169" t="e">
        <f t="shared" si="901"/>
        <v>#N/A</v>
      </c>
      <c r="FA25" s="169" t="e">
        <f t="shared" si="901"/>
        <v>#N/A</v>
      </c>
      <c r="FB25" s="169" t="e">
        <f t="shared" si="901"/>
        <v>#N/A</v>
      </c>
      <c r="FC25" s="169" t="e">
        <f t="shared" si="901"/>
        <v>#N/A</v>
      </c>
      <c r="FD25" s="169" t="e">
        <f t="shared" si="901"/>
        <v>#N/A</v>
      </c>
      <c r="FE25" s="169" t="e">
        <f t="shared" si="901"/>
        <v>#N/A</v>
      </c>
      <c r="FF25" s="169" t="e">
        <f t="shared" si="901"/>
        <v>#N/A</v>
      </c>
      <c r="FG25" s="169" t="e">
        <f t="shared" si="901"/>
        <v>#N/A</v>
      </c>
      <c r="FH25" s="169" t="e">
        <f t="shared" si="901"/>
        <v>#N/A</v>
      </c>
      <c r="FI25" s="169" t="e">
        <f t="shared" si="901"/>
        <v>#N/A</v>
      </c>
      <c r="FJ25" s="169" t="e">
        <f t="shared" si="901"/>
        <v>#N/A</v>
      </c>
      <c r="FK25" s="169" t="e">
        <f t="shared" si="901"/>
        <v>#N/A</v>
      </c>
      <c r="FL25" s="169" t="e">
        <f t="shared" si="901"/>
        <v>#N/A</v>
      </c>
      <c r="FM25" s="169" t="e">
        <f t="shared" si="901"/>
        <v>#N/A</v>
      </c>
      <c r="FN25" s="169" t="e">
        <f t="shared" si="901"/>
        <v>#N/A</v>
      </c>
      <c r="FO25" s="169" t="e">
        <f t="shared" si="901"/>
        <v>#N/A</v>
      </c>
      <c r="FP25" s="169" t="e">
        <f t="shared" si="901"/>
        <v>#N/A</v>
      </c>
      <c r="FQ25" s="169" t="e">
        <f t="shared" si="901"/>
        <v>#N/A</v>
      </c>
      <c r="FR25" s="169" t="e">
        <f t="shared" si="901"/>
        <v>#N/A</v>
      </c>
      <c r="FS25" s="169" t="e">
        <f t="shared" si="901"/>
        <v>#N/A</v>
      </c>
      <c r="FT25" s="169" t="e">
        <f t="shared" si="901"/>
        <v>#N/A</v>
      </c>
      <c r="FU25" s="169" t="e">
        <f t="shared" si="901"/>
        <v>#N/A</v>
      </c>
      <c r="FV25" s="169" t="e">
        <f t="shared" si="901"/>
        <v>#N/A</v>
      </c>
      <c r="FW25" s="169" t="e">
        <f t="shared" si="901"/>
        <v>#N/A</v>
      </c>
      <c r="FX25" s="169" t="e">
        <f t="shared" si="901"/>
        <v>#N/A</v>
      </c>
      <c r="FY25" s="169" t="e">
        <f t="shared" si="901"/>
        <v>#N/A</v>
      </c>
      <c r="FZ25" s="169" t="e">
        <f t="shared" si="901"/>
        <v>#N/A</v>
      </c>
      <c r="GA25" s="169" t="e">
        <f t="shared" si="901"/>
        <v>#N/A</v>
      </c>
      <c r="GB25" s="169" t="e">
        <f t="shared" si="901"/>
        <v>#N/A</v>
      </c>
      <c r="GC25" s="169" t="e">
        <f t="shared" si="901"/>
        <v>#N/A</v>
      </c>
      <c r="GD25" s="169" t="e">
        <f t="shared" si="901"/>
        <v>#N/A</v>
      </c>
      <c r="GE25" s="169" t="e">
        <f t="shared" si="901"/>
        <v>#N/A</v>
      </c>
      <c r="GF25" s="169" t="e">
        <f t="shared" si="901"/>
        <v>#N/A</v>
      </c>
      <c r="GG25" s="169" t="e">
        <f t="shared" si="901"/>
        <v>#N/A</v>
      </c>
      <c r="GH25" s="169" t="e">
        <f t="shared" si="901"/>
        <v>#N/A</v>
      </c>
      <c r="GI25" s="169" t="e">
        <f t="shared" si="901"/>
        <v>#N/A</v>
      </c>
      <c r="GJ25" s="169" t="e">
        <f t="shared" si="901"/>
        <v>#N/A</v>
      </c>
      <c r="GK25" s="169" t="e">
        <f t="shared" si="901"/>
        <v>#N/A</v>
      </c>
      <c r="GL25" s="169" t="e">
        <f t="shared" si="901"/>
        <v>#N/A</v>
      </c>
      <c r="GM25" s="169" t="e">
        <f t="shared" si="901"/>
        <v>#N/A</v>
      </c>
      <c r="GN25" s="169" t="e">
        <f t="shared" si="901"/>
        <v>#N/A</v>
      </c>
      <c r="GO25" s="169" t="e">
        <f t="shared" ref="GO25:IZ25" si="902">AVERAGE(GM14:GO14)</f>
        <v>#N/A</v>
      </c>
      <c r="GP25" s="169" t="e">
        <f t="shared" si="902"/>
        <v>#N/A</v>
      </c>
      <c r="GQ25" s="169" t="e">
        <f t="shared" si="902"/>
        <v>#N/A</v>
      </c>
      <c r="GR25" s="169" t="e">
        <f t="shared" si="902"/>
        <v>#N/A</v>
      </c>
      <c r="GS25" s="169" t="e">
        <f t="shared" si="902"/>
        <v>#N/A</v>
      </c>
      <c r="GT25" s="169" t="e">
        <f t="shared" si="902"/>
        <v>#N/A</v>
      </c>
      <c r="GU25" s="169" t="e">
        <f t="shared" si="902"/>
        <v>#N/A</v>
      </c>
      <c r="GV25" s="169" t="e">
        <f t="shared" si="902"/>
        <v>#N/A</v>
      </c>
      <c r="GW25" s="169" t="e">
        <f t="shared" si="902"/>
        <v>#N/A</v>
      </c>
      <c r="GX25" s="169" t="e">
        <f t="shared" si="902"/>
        <v>#N/A</v>
      </c>
      <c r="GY25" s="169" t="e">
        <f t="shared" si="902"/>
        <v>#N/A</v>
      </c>
      <c r="GZ25" s="169" t="e">
        <f t="shared" si="902"/>
        <v>#N/A</v>
      </c>
      <c r="HA25" s="169" t="e">
        <f t="shared" si="902"/>
        <v>#N/A</v>
      </c>
      <c r="HB25" s="169" t="e">
        <f t="shared" si="902"/>
        <v>#N/A</v>
      </c>
      <c r="HC25" s="169" t="e">
        <f t="shared" si="902"/>
        <v>#N/A</v>
      </c>
      <c r="HD25" s="169" t="e">
        <f t="shared" si="902"/>
        <v>#N/A</v>
      </c>
      <c r="HE25" s="169" t="e">
        <f t="shared" si="902"/>
        <v>#N/A</v>
      </c>
      <c r="HF25" s="169" t="e">
        <f t="shared" si="902"/>
        <v>#N/A</v>
      </c>
      <c r="HG25" s="169" t="e">
        <f t="shared" si="902"/>
        <v>#N/A</v>
      </c>
      <c r="HH25" s="169" t="e">
        <f t="shared" si="902"/>
        <v>#N/A</v>
      </c>
      <c r="HI25" s="169" t="e">
        <f t="shared" si="902"/>
        <v>#N/A</v>
      </c>
      <c r="HJ25" s="169" t="e">
        <f t="shared" si="902"/>
        <v>#N/A</v>
      </c>
      <c r="HK25" s="169" t="e">
        <f t="shared" si="902"/>
        <v>#N/A</v>
      </c>
      <c r="HL25" s="169" t="e">
        <f t="shared" si="902"/>
        <v>#N/A</v>
      </c>
      <c r="HM25" s="169" t="e">
        <f t="shared" si="902"/>
        <v>#N/A</v>
      </c>
      <c r="HN25" s="169" t="e">
        <f t="shared" si="902"/>
        <v>#N/A</v>
      </c>
      <c r="HO25" s="169" t="e">
        <f t="shared" si="902"/>
        <v>#N/A</v>
      </c>
      <c r="HP25" s="169" t="e">
        <f t="shared" si="902"/>
        <v>#N/A</v>
      </c>
      <c r="HQ25" s="169" t="e">
        <f t="shared" si="902"/>
        <v>#N/A</v>
      </c>
      <c r="HR25" s="169" t="e">
        <f t="shared" si="902"/>
        <v>#N/A</v>
      </c>
      <c r="HS25" s="169" t="e">
        <f t="shared" si="902"/>
        <v>#N/A</v>
      </c>
      <c r="HT25" s="169" t="e">
        <f t="shared" si="902"/>
        <v>#N/A</v>
      </c>
      <c r="HU25" s="169" t="e">
        <f t="shared" si="902"/>
        <v>#N/A</v>
      </c>
      <c r="HV25" s="169" t="e">
        <f t="shared" si="902"/>
        <v>#N/A</v>
      </c>
      <c r="HW25" s="169" t="e">
        <f t="shared" si="902"/>
        <v>#N/A</v>
      </c>
      <c r="HX25" s="169" t="e">
        <f t="shared" si="902"/>
        <v>#N/A</v>
      </c>
      <c r="HY25" s="169" t="e">
        <f t="shared" si="902"/>
        <v>#N/A</v>
      </c>
      <c r="HZ25" s="169" t="e">
        <f t="shared" si="902"/>
        <v>#N/A</v>
      </c>
      <c r="IA25" s="169" t="e">
        <f t="shared" si="902"/>
        <v>#N/A</v>
      </c>
      <c r="IB25" s="169" t="e">
        <f t="shared" si="902"/>
        <v>#N/A</v>
      </c>
      <c r="IC25" s="169" t="e">
        <f t="shared" si="902"/>
        <v>#N/A</v>
      </c>
      <c r="ID25" s="169" t="e">
        <f t="shared" si="902"/>
        <v>#N/A</v>
      </c>
      <c r="IE25" s="169" t="e">
        <f t="shared" si="902"/>
        <v>#N/A</v>
      </c>
      <c r="IF25" s="169" t="e">
        <f t="shared" si="902"/>
        <v>#N/A</v>
      </c>
      <c r="IG25" s="169" t="e">
        <f t="shared" si="902"/>
        <v>#N/A</v>
      </c>
      <c r="IH25" s="169" t="e">
        <f t="shared" si="902"/>
        <v>#N/A</v>
      </c>
      <c r="II25" s="169" t="e">
        <f t="shared" si="902"/>
        <v>#N/A</v>
      </c>
      <c r="IJ25" s="169" t="e">
        <f t="shared" si="902"/>
        <v>#N/A</v>
      </c>
      <c r="IK25" s="169" t="e">
        <f t="shared" si="902"/>
        <v>#N/A</v>
      </c>
      <c r="IL25" s="169" t="e">
        <f t="shared" si="902"/>
        <v>#N/A</v>
      </c>
      <c r="IM25" s="169" t="e">
        <f t="shared" si="902"/>
        <v>#N/A</v>
      </c>
      <c r="IN25" s="169" t="e">
        <f t="shared" si="902"/>
        <v>#N/A</v>
      </c>
      <c r="IO25" s="169" t="e">
        <f t="shared" si="902"/>
        <v>#N/A</v>
      </c>
      <c r="IP25" s="169" t="e">
        <f t="shared" si="902"/>
        <v>#N/A</v>
      </c>
      <c r="IQ25" s="169" t="e">
        <f t="shared" si="902"/>
        <v>#N/A</v>
      </c>
      <c r="IR25" s="169" t="e">
        <f t="shared" si="902"/>
        <v>#N/A</v>
      </c>
      <c r="IS25" s="169" t="e">
        <f t="shared" si="902"/>
        <v>#N/A</v>
      </c>
      <c r="IT25" s="169" t="e">
        <f t="shared" si="902"/>
        <v>#N/A</v>
      </c>
      <c r="IU25" s="169" t="e">
        <f t="shared" si="902"/>
        <v>#N/A</v>
      </c>
      <c r="IV25" s="169" t="e">
        <f t="shared" si="902"/>
        <v>#N/A</v>
      </c>
      <c r="IW25" s="169" t="e">
        <f t="shared" si="902"/>
        <v>#N/A</v>
      </c>
      <c r="IX25" s="169" t="e">
        <f t="shared" si="902"/>
        <v>#N/A</v>
      </c>
      <c r="IY25" s="169" t="e">
        <f t="shared" si="902"/>
        <v>#N/A</v>
      </c>
      <c r="IZ25" s="169" t="e">
        <f t="shared" si="902"/>
        <v>#N/A</v>
      </c>
      <c r="JA25" s="169" t="e">
        <f t="shared" ref="JA25:KN25" si="903">AVERAGE(IY14:JA14)</f>
        <v>#N/A</v>
      </c>
      <c r="JB25" s="169" t="e">
        <f t="shared" si="903"/>
        <v>#N/A</v>
      </c>
      <c r="JC25" s="169" t="e">
        <f t="shared" si="903"/>
        <v>#N/A</v>
      </c>
      <c r="JD25" s="169" t="e">
        <f t="shared" si="903"/>
        <v>#N/A</v>
      </c>
      <c r="JE25" s="169" t="e">
        <f t="shared" si="903"/>
        <v>#N/A</v>
      </c>
      <c r="JF25" s="169" t="e">
        <f t="shared" si="903"/>
        <v>#N/A</v>
      </c>
      <c r="JG25" s="169" t="e">
        <f t="shared" si="903"/>
        <v>#N/A</v>
      </c>
      <c r="JH25" s="169" t="e">
        <f t="shared" si="903"/>
        <v>#N/A</v>
      </c>
      <c r="JI25" s="169" t="e">
        <f t="shared" si="903"/>
        <v>#N/A</v>
      </c>
      <c r="JJ25" s="169" t="e">
        <f t="shared" si="903"/>
        <v>#N/A</v>
      </c>
      <c r="JK25" s="169" t="e">
        <f t="shared" si="903"/>
        <v>#N/A</v>
      </c>
      <c r="JL25" s="169" t="e">
        <f t="shared" si="903"/>
        <v>#N/A</v>
      </c>
      <c r="JM25" s="169" t="e">
        <f t="shared" si="903"/>
        <v>#N/A</v>
      </c>
      <c r="JN25" s="169" t="e">
        <f t="shared" si="903"/>
        <v>#N/A</v>
      </c>
      <c r="JO25" s="169" t="e">
        <f t="shared" si="903"/>
        <v>#N/A</v>
      </c>
      <c r="JP25" s="169" t="e">
        <f t="shared" si="903"/>
        <v>#N/A</v>
      </c>
      <c r="JQ25" s="169" t="e">
        <f t="shared" si="903"/>
        <v>#N/A</v>
      </c>
      <c r="JR25" s="169" t="e">
        <f t="shared" si="903"/>
        <v>#N/A</v>
      </c>
      <c r="JS25" s="169" t="e">
        <f t="shared" si="903"/>
        <v>#N/A</v>
      </c>
      <c r="JT25" s="169" t="e">
        <f t="shared" si="903"/>
        <v>#N/A</v>
      </c>
      <c r="JU25" s="169" t="e">
        <f t="shared" si="903"/>
        <v>#N/A</v>
      </c>
      <c r="JV25" s="169" t="e">
        <f t="shared" si="903"/>
        <v>#N/A</v>
      </c>
      <c r="JW25" s="169" t="e">
        <f t="shared" si="903"/>
        <v>#N/A</v>
      </c>
      <c r="JX25" s="169" t="e">
        <f t="shared" si="903"/>
        <v>#N/A</v>
      </c>
      <c r="JY25" s="169" t="e">
        <f t="shared" si="903"/>
        <v>#N/A</v>
      </c>
      <c r="JZ25" s="169" t="e">
        <f t="shared" si="903"/>
        <v>#N/A</v>
      </c>
      <c r="KA25" s="169" t="e">
        <f t="shared" si="903"/>
        <v>#N/A</v>
      </c>
      <c r="KB25" s="169" t="e">
        <f t="shared" si="903"/>
        <v>#N/A</v>
      </c>
      <c r="KC25" s="169" t="e">
        <f t="shared" si="903"/>
        <v>#N/A</v>
      </c>
      <c r="KD25" s="169" t="e">
        <f t="shared" si="903"/>
        <v>#N/A</v>
      </c>
      <c r="KE25" s="169" t="e">
        <f t="shared" si="903"/>
        <v>#N/A</v>
      </c>
      <c r="KF25" s="169" t="e">
        <f t="shared" si="903"/>
        <v>#N/A</v>
      </c>
      <c r="KG25" s="169" t="e">
        <f t="shared" si="903"/>
        <v>#N/A</v>
      </c>
      <c r="KH25" s="169" t="e">
        <f t="shared" si="903"/>
        <v>#N/A</v>
      </c>
      <c r="KI25" s="169" t="e">
        <f t="shared" si="903"/>
        <v>#N/A</v>
      </c>
      <c r="KJ25" s="169" t="e">
        <f t="shared" si="903"/>
        <v>#N/A</v>
      </c>
      <c r="KK25" s="169" t="e">
        <f t="shared" si="903"/>
        <v>#N/A</v>
      </c>
      <c r="KL25" s="169" t="e">
        <f t="shared" si="903"/>
        <v>#N/A</v>
      </c>
      <c r="KM25" s="169" t="e">
        <f t="shared" si="903"/>
        <v>#N/A</v>
      </c>
      <c r="KN25" s="169" t="e">
        <f t="shared" si="903"/>
        <v>#N/A</v>
      </c>
    </row>
    <row r="26" spans="1:300" x14ac:dyDescent="0.3">
      <c r="A26" t="str">
        <f t="shared" ref="A26:A31" si="904">A15</f>
        <v>US</v>
      </c>
      <c r="G26" s="169">
        <f t="shared" ref="G26:R31" si="905">AVERAGE(E15:G15)</f>
        <v>0.1486983549970351</v>
      </c>
      <c r="H26" s="169">
        <f t="shared" si="899"/>
        <v>0.16668140376963958</v>
      </c>
      <c r="I26" s="169">
        <f t="shared" si="899"/>
        <v>0.18042456243718838</v>
      </c>
      <c r="J26" s="169">
        <f t="shared" si="899"/>
        <v>0.19307471951665112</v>
      </c>
      <c r="K26" s="169">
        <f t="shared" si="899"/>
        <v>0.1897971860505451</v>
      </c>
      <c r="L26" s="169">
        <f t="shared" si="899"/>
        <v>0.186068423623174</v>
      </c>
      <c r="M26" s="169">
        <f t="shared" si="899"/>
        <v>0.18254515571959073</v>
      </c>
      <c r="N26" s="169">
        <f t="shared" si="899"/>
        <v>0.18675845359456492</v>
      </c>
      <c r="O26" s="169">
        <f t="shared" si="899"/>
        <v>0.19443539258681897</v>
      </c>
      <c r="P26" s="169">
        <f t="shared" si="899"/>
        <v>0.20312402907844093</v>
      </c>
      <c r="Q26" s="169">
        <f t="shared" si="899"/>
        <v>0.24041787392395686</v>
      </c>
      <c r="R26" s="169">
        <f t="shared" si="899"/>
        <v>0.27083994580889242</v>
      </c>
      <c r="S26" s="169">
        <f t="shared" si="899"/>
        <v>0.30107075140926182</v>
      </c>
      <c r="T26" s="169">
        <f t="shared" si="899"/>
        <v>0.30469121678872207</v>
      </c>
      <c r="U26" s="169">
        <f t="shared" si="899"/>
        <v>0.32233001716656068</v>
      </c>
      <c r="V26" s="169">
        <f t="shared" si="899"/>
        <v>0.32036091681841672</v>
      </c>
      <c r="W26" s="169">
        <f t="shared" si="899"/>
        <v>0.32035061468773551</v>
      </c>
      <c r="X26" s="169">
        <f t="shared" si="899"/>
        <v>0.30417101773099758</v>
      </c>
      <c r="Y26" s="169">
        <f t="shared" si="899"/>
        <v>0.31034325343393881</v>
      </c>
      <c r="Z26" s="169">
        <f t="shared" si="899"/>
        <v>0.3051697753408143</v>
      </c>
      <c r="AA26" s="169">
        <f t="shared" si="899"/>
        <v>0.29480967933899477</v>
      </c>
      <c r="AB26" s="169">
        <f t="shared" si="899"/>
        <v>0.27927817545206729</v>
      </c>
      <c r="AC26" s="169">
        <f t="shared" si="899"/>
        <v>0.26845324985504943</v>
      </c>
      <c r="AD26" s="169">
        <f t="shared" si="899"/>
        <v>0.25583542813827931</v>
      </c>
      <c r="AE26" s="169">
        <f t="shared" si="899"/>
        <v>0.2493636656996526</v>
      </c>
      <c r="AF26" s="169">
        <f t="shared" si="899"/>
        <v>0.24029294433929901</v>
      </c>
      <c r="AG26" s="169" t="e">
        <f t="shared" si="899"/>
        <v>#N/A</v>
      </c>
      <c r="AH26" s="169" t="e">
        <f t="shared" si="899"/>
        <v>#N/A</v>
      </c>
      <c r="AI26" s="169" t="e">
        <f t="shared" si="899"/>
        <v>#N/A</v>
      </c>
      <c r="AJ26" s="169" t="e">
        <f t="shared" si="899"/>
        <v>#N/A</v>
      </c>
      <c r="AK26" s="169" t="e">
        <f t="shared" si="899"/>
        <v>#N/A</v>
      </c>
      <c r="AL26" s="169" t="e">
        <f t="shared" si="899"/>
        <v>#N/A</v>
      </c>
      <c r="AM26" s="169" t="e">
        <f t="shared" si="899"/>
        <v>#N/A</v>
      </c>
      <c r="AN26" s="169" t="e">
        <f t="shared" si="899"/>
        <v>#N/A</v>
      </c>
      <c r="AO26" s="169" t="e">
        <f t="shared" si="899"/>
        <v>#N/A</v>
      </c>
      <c r="AP26" s="169" t="e">
        <f t="shared" si="899"/>
        <v>#N/A</v>
      </c>
      <c r="AQ26" s="169" t="e">
        <f t="shared" si="899"/>
        <v>#N/A</v>
      </c>
      <c r="AR26" s="169" t="e">
        <f t="shared" si="899"/>
        <v>#N/A</v>
      </c>
      <c r="AS26" s="169" t="e">
        <f t="shared" si="899"/>
        <v>#N/A</v>
      </c>
      <c r="AT26" s="169" t="e">
        <f t="shared" si="899"/>
        <v>#N/A</v>
      </c>
      <c r="AU26" s="169" t="e">
        <f t="shared" si="899"/>
        <v>#N/A</v>
      </c>
      <c r="AV26" s="169" t="e">
        <f t="shared" si="899"/>
        <v>#N/A</v>
      </c>
      <c r="AW26" s="169" t="e">
        <f t="shared" si="899"/>
        <v>#N/A</v>
      </c>
      <c r="AX26" s="169" t="e">
        <f t="shared" si="899"/>
        <v>#N/A</v>
      </c>
      <c r="AY26" s="169" t="e">
        <f t="shared" si="899"/>
        <v>#N/A</v>
      </c>
      <c r="AZ26" s="169" t="e">
        <f t="shared" si="899"/>
        <v>#N/A</v>
      </c>
      <c r="BA26" s="169" t="e">
        <f t="shared" si="899"/>
        <v>#N/A</v>
      </c>
      <c r="BB26" s="169" t="e">
        <f t="shared" si="899"/>
        <v>#N/A</v>
      </c>
      <c r="BC26" s="169" t="e">
        <f t="shared" si="899"/>
        <v>#N/A</v>
      </c>
      <c r="BD26" s="169" t="e">
        <f t="shared" si="899"/>
        <v>#N/A</v>
      </c>
      <c r="BE26" s="169" t="e">
        <f t="shared" si="899"/>
        <v>#N/A</v>
      </c>
      <c r="BF26" s="169" t="e">
        <f t="shared" si="899"/>
        <v>#N/A</v>
      </c>
      <c r="BG26" s="169" t="e">
        <f t="shared" si="899"/>
        <v>#N/A</v>
      </c>
      <c r="BH26" s="169" t="e">
        <f t="shared" si="899"/>
        <v>#N/A</v>
      </c>
      <c r="BI26" s="169" t="e">
        <f t="shared" si="899"/>
        <v>#N/A</v>
      </c>
      <c r="BJ26" s="169" t="e">
        <f t="shared" si="899"/>
        <v>#N/A</v>
      </c>
      <c r="BK26" s="169" t="e">
        <f t="shared" si="899"/>
        <v>#N/A</v>
      </c>
      <c r="BL26" s="169" t="e">
        <f t="shared" si="899"/>
        <v>#N/A</v>
      </c>
      <c r="BM26" s="169" t="e">
        <f t="shared" si="899"/>
        <v>#N/A</v>
      </c>
      <c r="BN26" s="169" t="e">
        <f t="shared" si="899"/>
        <v>#N/A</v>
      </c>
      <c r="BO26" s="169" t="e">
        <f t="shared" si="899"/>
        <v>#N/A</v>
      </c>
      <c r="BP26" s="169" t="e">
        <f t="shared" ref="BP26:BP31" si="906">AVERAGE(BN15:BP15)</f>
        <v>#N/A</v>
      </c>
      <c r="BQ26" s="169" t="e">
        <f t="shared" ref="BQ26:BQ31" si="907">AVERAGE(BO15:BQ15)</f>
        <v>#N/A</v>
      </c>
      <c r="BR26" s="169" t="e">
        <f t="shared" ref="BR26:BR31" si="908">AVERAGE(BP15:BR15)</f>
        <v>#N/A</v>
      </c>
      <c r="BS26" s="169" t="e">
        <f t="shared" ref="BS26:BS31" si="909">AVERAGE(BQ15:BS15)</f>
        <v>#N/A</v>
      </c>
      <c r="BT26" s="169" t="e">
        <f t="shared" ref="BT26:BT31" si="910">AVERAGE(BR15:BT15)</f>
        <v>#N/A</v>
      </c>
      <c r="BU26" s="169" t="e">
        <f t="shared" ref="BU26:BU31" si="911">AVERAGE(BS15:BU15)</f>
        <v>#N/A</v>
      </c>
      <c r="BV26" s="169" t="e">
        <f t="shared" ref="BV26:BV31" si="912">AVERAGE(BT15:BV15)</f>
        <v>#N/A</v>
      </c>
      <c r="BW26" s="169" t="e">
        <f t="shared" ref="BW26:BW31" si="913">AVERAGE(BU15:BW15)</f>
        <v>#N/A</v>
      </c>
      <c r="BX26" s="169" t="e">
        <f t="shared" ref="BX26:BX31" si="914">AVERAGE(BV15:BX15)</f>
        <v>#N/A</v>
      </c>
      <c r="BY26" s="169" t="e">
        <f t="shared" ref="BY26:BY31" si="915">AVERAGE(BW15:BY15)</f>
        <v>#N/A</v>
      </c>
      <c r="BZ26" s="169" t="e">
        <f t="shared" ref="BZ26:BZ31" si="916">AVERAGE(BX15:BZ15)</f>
        <v>#N/A</v>
      </c>
      <c r="CA26" s="169" t="e">
        <f t="shared" ref="CA26:CA31" si="917">AVERAGE(BY15:CA15)</f>
        <v>#N/A</v>
      </c>
      <c r="CB26" s="169" t="e">
        <f t="shared" ref="CB26:CB31" si="918">AVERAGE(BZ15:CB15)</f>
        <v>#N/A</v>
      </c>
      <c r="CC26" s="169" t="e">
        <f t="shared" ref="CC26:CC31" si="919">AVERAGE(CA15:CC15)</f>
        <v>#N/A</v>
      </c>
      <c r="CD26" s="169" t="e">
        <f t="shared" ref="CD26:CD31" si="920">AVERAGE(CB15:CD15)</f>
        <v>#N/A</v>
      </c>
      <c r="CE26" s="169" t="e">
        <f t="shared" ref="CE26:CE31" si="921">AVERAGE(CC15:CE15)</f>
        <v>#N/A</v>
      </c>
      <c r="CF26" s="169" t="e">
        <f t="shared" ref="CF26:CF31" si="922">AVERAGE(CD15:CF15)</f>
        <v>#N/A</v>
      </c>
      <c r="CG26" s="169" t="e">
        <f t="shared" ref="CG26:CG31" si="923">AVERAGE(CE15:CG15)</f>
        <v>#N/A</v>
      </c>
      <c r="CH26" s="169" t="e">
        <f t="shared" ref="CH26:CH31" si="924">AVERAGE(CF15:CH15)</f>
        <v>#N/A</v>
      </c>
      <c r="CI26" s="169" t="e">
        <f t="shared" ref="CI26:CI31" si="925">AVERAGE(CG15:CI15)</f>
        <v>#N/A</v>
      </c>
      <c r="CJ26" s="169" t="e">
        <f t="shared" ref="CJ26:CJ31" si="926">AVERAGE(CH15:CJ15)</f>
        <v>#N/A</v>
      </c>
      <c r="CK26" s="169" t="e">
        <f t="shared" ref="CK26:CK31" si="927">AVERAGE(CI15:CK15)</f>
        <v>#N/A</v>
      </c>
      <c r="CL26" s="169" t="e">
        <f t="shared" ref="CL26:CL31" si="928">AVERAGE(CJ15:CL15)</f>
        <v>#N/A</v>
      </c>
      <c r="CM26" s="169" t="e">
        <f t="shared" ref="CM26:CM31" si="929">AVERAGE(CK15:CM15)</f>
        <v>#N/A</v>
      </c>
      <c r="CN26" s="169" t="e">
        <f t="shared" ref="CN26:CN31" si="930">AVERAGE(CL15:CN15)</f>
        <v>#N/A</v>
      </c>
      <c r="CO26" s="169" t="e">
        <f t="shared" ref="CO26:CO31" si="931">AVERAGE(CM15:CO15)</f>
        <v>#N/A</v>
      </c>
      <c r="CP26" s="169" t="e">
        <f t="shared" ref="CP26:CP31" si="932">AVERAGE(CN15:CP15)</f>
        <v>#N/A</v>
      </c>
      <c r="CQ26" s="169" t="e">
        <f t="shared" ref="CQ26:CQ31" si="933">AVERAGE(CO15:CQ15)</f>
        <v>#N/A</v>
      </c>
      <c r="CR26" s="169" t="e">
        <f t="shared" ref="CR26:CR31" si="934">AVERAGE(CP15:CR15)</f>
        <v>#N/A</v>
      </c>
      <c r="CS26" s="169" t="e">
        <f t="shared" ref="CS26:CS31" si="935">AVERAGE(CQ15:CS15)</f>
        <v>#N/A</v>
      </c>
      <c r="CT26" s="169" t="e">
        <f t="shared" ref="CT26:CT31" si="936">AVERAGE(CR15:CT15)</f>
        <v>#N/A</v>
      </c>
      <c r="CU26" s="169" t="e">
        <f t="shared" ref="CU26:CU31" si="937">AVERAGE(CS15:CU15)</f>
        <v>#N/A</v>
      </c>
      <c r="CV26" s="169" t="e">
        <f t="shared" ref="CV26:CV31" si="938">AVERAGE(CT15:CV15)</f>
        <v>#N/A</v>
      </c>
      <c r="CW26" s="169" t="e">
        <f t="shared" ref="CW26:CW31" si="939">AVERAGE(CU15:CW15)</f>
        <v>#N/A</v>
      </c>
      <c r="CX26" s="169" t="e">
        <f t="shared" ref="CX26:CX31" si="940">AVERAGE(CV15:CX15)</f>
        <v>#N/A</v>
      </c>
      <c r="CY26" s="169" t="e">
        <f t="shared" ref="CY26:CY31" si="941">AVERAGE(CW15:CY15)</f>
        <v>#N/A</v>
      </c>
      <c r="CZ26" s="169" t="e">
        <f t="shared" ref="CZ26:CZ31" si="942">AVERAGE(CX15:CZ15)</f>
        <v>#N/A</v>
      </c>
      <c r="DA26" s="169" t="e">
        <f t="shared" ref="DA26:DA31" si="943">AVERAGE(CY15:DA15)</f>
        <v>#N/A</v>
      </c>
      <c r="DB26" s="169" t="e">
        <f t="shared" ref="DB26:DB31" si="944">AVERAGE(CZ15:DB15)</f>
        <v>#N/A</v>
      </c>
      <c r="DC26" s="169" t="e">
        <f t="shared" ref="DC26:DC31" si="945">AVERAGE(DA15:DC15)</f>
        <v>#N/A</v>
      </c>
      <c r="DD26" s="169" t="e">
        <f t="shared" ref="DD26:DD31" si="946">AVERAGE(DB15:DD15)</f>
        <v>#N/A</v>
      </c>
      <c r="DE26" s="169" t="e">
        <f t="shared" ref="DE26:DE31" si="947">AVERAGE(DC15:DE15)</f>
        <v>#N/A</v>
      </c>
      <c r="DF26" s="169" t="e">
        <f t="shared" ref="DF26:DF31" si="948">AVERAGE(DD15:DF15)</f>
        <v>#N/A</v>
      </c>
      <c r="DG26" s="169" t="e">
        <f t="shared" ref="DG26:DG31" si="949">AVERAGE(DE15:DG15)</f>
        <v>#N/A</v>
      </c>
      <c r="DH26" s="169" t="e">
        <f t="shared" ref="DH26:DH31" si="950">AVERAGE(DF15:DH15)</f>
        <v>#N/A</v>
      </c>
      <c r="DI26" s="169" t="e">
        <f t="shared" ref="DI26:DI31" si="951">AVERAGE(DG15:DI15)</f>
        <v>#N/A</v>
      </c>
      <c r="DJ26" s="169" t="e">
        <f t="shared" ref="DJ26:DJ31" si="952">AVERAGE(DH15:DJ15)</f>
        <v>#N/A</v>
      </c>
      <c r="DK26" s="169" t="e">
        <f t="shared" ref="DK26:DK31" si="953">AVERAGE(DI15:DK15)</f>
        <v>#N/A</v>
      </c>
      <c r="DL26" s="169" t="e">
        <f t="shared" ref="DL26:DL31" si="954">AVERAGE(DJ15:DL15)</f>
        <v>#N/A</v>
      </c>
      <c r="DM26" s="169" t="e">
        <f t="shared" ref="DM26:DM31" si="955">AVERAGE(DK15:DM15)</f>
        <v>#N/A</v>
      </c>
      <c r="DN26" s="169" t="e">
        <f t="shared" ref="DN26:DN31" si="956">AVERAGE(DL15:DN15)</f>
        <v>#N/A</v>
      </c>
      <c r="DO26" s="169" t="e">
        <f t="shared" ref="DO26:DO31" si="957">AVERAGE(DM15:DO15)</f>
        <v>#N/A</v>
      </c>
      <c r="DP26" s="169" t="e">
        <f t="shared" ref="DP26:DP31" si="958">AVERAGE(DN15:DP15)</f>
        <v>#N/A</v>
      </c>
      <c r="DQ26" s="169" t="e">
        <f t="shared" ref="DQ26:DQ31" si="959">AVERAGE(DO15:DQ15)</f>
        <v>#N/A</v>
      </c>
      <c r="DR26" s="169" t="e">
        <f t="shared" ref="DR26:DR31" si="960">AVERAGE(DP15:DR15)</f>
        <v>#N/A</v>
      </c>
      <c r="DS26" s="169" t="e">
        <f t="shared" ref="DS26:DS31" si="961">AVERAGE(DQ15:DS15)</f>
        <v>#N/A</v>
      </c>
      <c r="DT26" s="169" t="e">
        <f t="shared" ref="DT26:DT31" si="962">AVERAGE(DR15:DT15)</f>
        <v>#N/A</v>
      </c>
      <c r="DU26" s="169" t="e">
        <f t="shared" ref="DU26:DU31" si="963">AVERAGE(DS15:DU15)</f>
        <v>#N/A</v>
      </c>
      <c r="DV26" s="169" t="e">
        <f t="shared" ref="DV26:DV31" si="964">AVERAGE(DT15:DV15)</f>
        <v>#N/A</v>
      </c>
      <c r="DW26" s="169" t="e">
        <f t="shared" ref="DW26:DW31" si="965">AVERAGE(DU15:DW15)</f>
        <v>#N/A</v>
      </c>
      <c r="DX26" s="169" t="e">
        <f t="shared" ref="DX26:DX31" si="966">AVERAGE(DV15:DX15)</f>
        <v>#N/A</v>
      </c>
      <c r="DY26" s="169" t="e">
        <f t="shared" ref="DY26:DY31" si="967">AVERAGE(DW15:DY15)</f>
        <v>#N/A</v>
      </c>
      <c r="DZ26" s="169" t="e">
        <f t="shared" ref="DZ26:DZ31" si="968">AVERAGE(DX15:DZ15)</f>
        <v>#N/A</v>
      </c>
      <c r="EA26" s="169" t="e">
        <f t="shared" ref="EA26:EA31" si="969">AVERAGE(DY15:EA15)</f>
        <v>#N/A</v>
      </c>
      <c r="EB26" s="169" t="e">
        <f t="shared" ref="EB26:EB31" si="970">AVERAGE(DZ15:EB15)</f>
        <v>#N/A</v>
      </c>
      <c r="EC26" s="169" t="e">
        <f t="shared" ref="EC26:EC31" si="971">AVERAGE(EA15:EC15)</f>
        <v>#N/A</v>
      </c>
      <c r="ED26" s="169" t="e">
        <f t="shared" ref="ED26:ED31" si="972">AVERAGE(EB15:ED15)</f>
        <v>#N/A</v>
      </c>
      <c r="EE26" s="169" t="e">
        <f t="shared" ref="EE26:EE31" si="973">AVERAGE(EC15:EE15)</f>
        <v>#N/A</v>
      </c>
      <c r="EF26" s="169" t="e">
        <f t="shared" ref="EF26:EF31" si="974">AVERAGE(ED15:EF15)</f>
        <v>#N/A</v>
      </c>
      <c r="EG26" s="169" t="e">
        <f t="shared" ref="EG26:EG31" si="975">AVERAGE(EE15:EG15)</f>
        <v>#N/A</v>
      </c>
      <c r="EH26" s="169" t="e">
        <f t="shared" ref="EH26:EH31" si="976">AVERAGE(EF15:EH15)</f>
        <v>#N/A</v>
      </c>
      <c r="EI26" s="169" t="e">
        <f t="shared" ref="EI26:EI31" si="977">AVERAGE(EG15:EI15)</f>
        <v>#N/A</v>
      </c>
      <c r="EJ26" s="169" t="e">
        <f t="shared" ref="EJ26:EJ31" si="978">AVERAGE(EH15:EJ15)</f>
        <v>#N/A</v>
      </c>
      <c r="EK26" s="169" t="e">
        <f t="shared" ref="EK26:EK31" si="979">AVERAGE(EI15:EK15)</f>
        <v>#N/A</v>
      </c>
      <c r="EL26" s="169" t="e">
        <f t="shared" ref="EL26:EL31" si="980">AVERAGE(EJ15:EL15)</f>
        <v>#N/A</v>
      </c>
      <c r="EM26" s="169" t="e">
        <f t="shared" ref="EM26:EM31" si="981">AVERAGE(EK15:EM15)</f>
        <v>#N/A</v>
      </c>
      <c r="EN26" s="169" t="e">
        <f t="shared" ref="EN26:EN31" si="982">AVERAGE(EL15:EN15)</f>
        <v>#N/A</v>
      </c>
      <c r="EO26" s="169" t="e">
        <f t="shared" ref="EO26:EO31" si="983">AVERAGE(EM15:EO15)</f>
        <v>#N/A</v>
      </c>
      <c r="EP26" s="169" t="e">
        <f t="shared" ref="EP26:EP31" si="984">AVERAGE(EN15:EP15)</f>
        <v>#N/A</v>
      </c>
      <c r="EQ26" s="169" t="e">
        <f t="shared" ref="EQ26:EQ31" si="985">AVERAGE(EO15:EQ15)</f>
        <v>#N/A</v>
      </c>
      <c r="ER26" s="169" t="e">
        <f t="shared" ref="ER26:ER31" si="986">AVERAGE(EP15:ER15)</f>
        <v>#N/A</v>
      </c>
      <c r="ES26" s="169" t="e">
        <f t="shared" ref="ES26:ES31" si="987">AVERAGE(EQ15:ES15)</f>
        <v>#N/A</v>
      </c>
      <c r="ET26" s="169" t="e">
        <f t="shared" ref="ET26:ET31" si="988">AVERAGE(ER15:ET15)</f>
        <v>#N/A</v>
      </c>
      <c r="EU26" s="169" t="e">
        <f t="shared" ref="EU26:EU31" si="989">AVERAGE(ES15:EU15)</f>
        <v>#N/A</v>
      </c>
      <c r="EV26" s="169" t="e">
        <f t="shared" ref="EV26:EV31" si="990">AVERAGE(ET15:EV15)</f>
        <v>#N/A</v>
      </c>
      <c r="EW26" s="169" t="e">
        <f t="shared" ref="EW26:EW31" si="991">AVERAGE(EU15:EW15)</f>
        <v>#N/A</v>
      </c>
      <c r="EX26" s="169" t="e">
        <f t="shared" ref="EX26:EX31" si="992">AVERAGE(EV15:EX15)</f>
        <v>#N/A</v>
      </c>
      <c r="EY26" s="169" t="e">
        <f t="shared" ref="EY26:EY31" si="993">AVERAGE(EW15:EY15)</f>
        <v>#N/A</v>
      </c>
      <c r="EZ26" s="169" t="e">
        <f t="shared" ref="EZ26:EZ31" si="994">AVERAGE(EX15:EZ15)</f>
        <v>#N/A</v>
      </c>
      <c r="FA26" s="169" t="e">
        <f t="shared" ref="FA26:FA31" si="995">AVERAGE(EY15:FA15)</f>
        <v>#N/A</v>
      </c>
      <c r="FB26" s="169" t="e">
        <f t="shared" ref="FB26:FB31" si="996">AVERAGE(EZ15:FB15)</f>
        <v>#N/A</v>
      </c>
      <c r="FC26" s="169" t="e">
        <f t="shared" ref="FC26:FC31" si="997">AVERAGE(FA15:FC15)</f>
        <v>#N/A</v>
      </c>
      <c r="FD26" s="169" t="e">
        <f t="shared" ref="FD26:FD31" si="998">AVERAGE(FB15:FD15)</f>
        <v>#N/A</v>
      </c>
      <c r="FE26" s="169" t="e">
        <f t="shared" ref="FE26:FE31" si="999">AVERAGE(FC15:FE15)</f>
        <v>#N/A</v>
      </c>
      <c r="FF26" s="169" t="e">
        <f t="shared" ref="FF26:FF31" si="1000">AVERAGE(FD15:FF15)</f>
        <v>#N/A</v>
      </c>
      <c r="FG26" s="169" t="e">
        <f t="shared" ref="FG26:FG31" si="1001">AVERAGE(FE15:FG15)</f>
        <v>#N/A</v>
      </c>
      <c r="FH26" s="169" t="e">
        <f t="shared" ref="FH26:FH31" si="1002">AVERAGE(FF15:FH15)</f>
        <v>#N/A</v>
      </c>
      <c r="FI26" s="169" t="e">
        <f t="shared" ref="FI26:FI31" si="1003">AVERAGE(FG15:FI15)</f>
        <v>#N/A</v>
      </c>
      <c r="FJ26" s="169" t="e">
        <f t="shared" ref="FJ26:FJ31" si="1004">AVERAGE(FH15:FJ15)</f>
        <v>#N/A</v>
      </c>
      <c r="FK26" s="169" t="e">
        <f t="shared" ref="FK26:FK31" si="1005">AVERAGE(FI15:FK15)</f>
        <v>#N/A</v>
      </c>
      <c r="FL26" s="169" t="e">
        <f t="shared" ref="FL26:FL31" si="1006">AVERAGE(FJ15:FL15)</f>
        <v>#N/A</v>
      </c>
      <c r="FM26" s="169" t="e">
        <f t="shared" ref="FM26:FM31" si="1007">AVERAGE(FK15:FM15)</f>
        <v>#N/A</v>
      </c>
      <c r="FN26" s="169" t="e">
        <f t="shared" ref="FN26:FN31" si="1008">AVERAGE(FL15:FN15)</f>
        <v>#N/A</v>
      </c>
      <c r="FO26" s="169" t="e">
        <f t="shared" ref="FO26:FO31" si="1009">AVERAGE(FM15:FO15)</f>
        <v>#N/A</v>
      </c>
      <c r="FP26" s="169" t="e">
        <f t="shared" ref="FP26:FP31" si="1010">AVERAGE(FN15:FP15)</f>
        <v>#N/A</v>
      </c>
      <c r="FQ26" s="169" t="e">
        <f t="shared" ref="FQ26:FQ31" si="1011">AVERAGE(FO15:FQ15)</f>
        <v>#N/A</v>
      </c>
      <c r="FR26" s="169" t="e">
        <f t="shared" ref="FR26:FR31" si="1012">AVERAGE(FP15:FR15)</f>
        <v>#N/A</v>
      </c>
      <c r="FS26" s="169" t="e">
        <f t="shared" ref="FS26:FS31" si="1013">AVERAGE(FQ15:FS15)</f>
        <v>#N/A</v>
      </c>
      <c r="FT26" s="169" t="e">
        <f t="shared" ref="FT26:FT31" si="1014">AVERAGE(FR15:FT15)</f>
        <v>#N/A</v>
      </c>
      <c r="FU26" s="169" t="e">
        <f t="shared" ref="FU26:FU31" si="1015">AVERAGE(FS15:FU15)</f>
        <v>#N/A</v>
      </c>
      <c r="FV26" s="169" t="e">
        <f t="shared" ref="FV26:FV31" si="1016">AVERAGE(FT15:FV15)</f>
        <v>#N/A</v>
      </c>
      <c r="FW26" s="169" t="e">
        <f t="shared" ref="FW26:FW31" si="1017">AVERAGE(FU15:FW15)</f>
        <v>#N/A</v>
      </c>
      <c r="FX26" s="169" t="e">
        <f t="shared" ref="FX26:FX31" si="1018">AVERAGE(FV15:FX15)</f>
        <v>#N/A</v>
      </c>
      <c r="FY26" s="169" t="e">
        <f t="shared" ref="FY26:FY31" si="1019">AVERAGE(FW15:FY15)</f>
        <v>#N/A</v>
      </c>
      <c r="FZ26" s="169" t="e">
        <f t="shared" ref="FZ26:FZ31" si="1020">AVERAGE(FX15:FZ15)</f>
        <v>#N/A</v>
      </c>
      <c r="GA26" s="169" t="e">
        <f t="shared" ref="GA26:GA31" si="1021">AVERAGE(FY15:GA15)</f>
        <v>#N/A</v>
      </c>
      <c r="GB26" s="169" t="e">
        <f t="shared" ref="GB26:GB31" si="1022">AVERAGE(FZ15:GB15)</f>
        <v>#N/A</v>
      </c>
      <c r="GC26" s="169" t="e">
        <f t="shared" ref="GC26:GC31" si="1023">AVERAGE(GA15:GC15)</f>
        <v>#N/A</v>
      </c>
      <c r="GD26" s="169" t="e">
        <f t="shared" ref="GD26:GD31" si="1024">AVERAGE(GB15:GD15)</f>
        <v>#N/A</v>
      </c>
      <c r="GE26" s="169" t="e">
        <f t="shared" ref="GE26:GE31" si="1025">AVERAGE(GC15:GE15)</f>
        <v>#N/A</v>
      </c>
      <c r="GF26" s="169" t="e">
        <f t="shared" ref="GF26:GF31" si="1026">AVERAGE(GD15:GF15)</f>
        <v>#N/A</v>
      </c>
      <c r="GG26" s="169" t="e">
        <f t="shared" ref="GG26:GG31" si="1027">AVERAGE(GE15:GG15)</f>
        <v>#N/A</v>
      </c>
      <c r="GH26" s="169" t="e">
        <f t="shared" ref="GH26:GH31" si="1028">AVERAGE(GF15:GH15)</f>
        <v>#N/A</v>
      </c>
      <c r="GI26" s="169" t="e">
        <f t="shared" ref="GI26:GI31" si="1029">AVERAGE(GG15:GI15)</f>
        <v>#N/A</v>
      </c>
      <c r="GJ26" s="169" t="e">
        <f t="shared" ref="GJ26:GJ31" si="1030">AVERAGE(GH15:GJ15)</f>
        <v>#N/A</v>
      </c>
      <c r="GK26" s="169" t="e">
        <f t="shared" ref="GK26:GK31" si="1031">AVERAGE(GI15:GK15)</f>
        <v>#N/A</v>
      </c>
      <c r="GL26" s="169" t="e">
        <f t="shared" ref="GL26:GL31" si="1032">AVERAGE(GJ15:GL15)</f>
        <v>#N/A</v>
      </c>
      <c r="GM26" s="169" t="e">
        <f t="shared" ref="GM26:GM31" si="1033">AVERAGE(GK15:GM15)</f>
        <v>#N/A</v>
      </c>
      <c r="GN26" s="169" t="e">
        <f t="shared" ref="GN26:GN31" si="1034">AVERAGE(GL15:GN15)</f>
        <v>#N/A</v>
      </c>
      <c r="GO26" s="169" t="e">
        <f t="shared" ref="GO26:GO31" si="1035">AVERAGE(GM15:GO15)</f>
        <v>#N/A</v>
      </c>
      <c r="GP26" s="169" t="e">
        <f t="shared" ref="GP26:GP31" si="1036">AVERAGE(GN15:GP15)</f>
        <v>#N/A</v>
      </c>
      <c r="GQ26" s="169" t="e">
        <f t="shared" ref="GQ26:GQ31" si="1037">AVERAGE(GO15:GQ15)</f>
        <v>#N/A</v>
      </c>
      <c r="GR26" s="169" t="e">
        <f t="shared" ref="GR26:GR31" si="1038">AVERAGE(GP15:GR15)</f>
        <v>#N/A</v>
      </c>
      <c r="GS26" s="169" t="e">
        <f t="shared" ref="GS26:GS31" si="1039">AVERAGE(GQ15:GS15)</f>
        <v>#N/A</v>
      </c>
      <c r="GT26" s="169" t="e">
        <f t="shared" ref="GT26:GT31" si="1040">AVERAGE(GR15:GT15)</f>
        <v>#N/A</v>
      </c>
      <c r="GU26" s="169" t="e">
        <f t="shared" ref="GU26:GU31" si="1041">AVERAGE(GS15:GU15)</f>
        <v>#N/A</v>
      </c>
      <c r="GV26" s="169" t="e">
        <f t="shared" ref="GV26:GV31" si="1042">AVERAGE(GT15:GV15)</f>
        <v>#N/A</v>
      </c>
      <c r="GW26" s="169" t="e">
        <f t="shared" ref="GW26:GW31" si="1043">AVERAGE(GU15:GW15)</f>
        <v>#N/A</v>
      </c>
      <c r="GX26" s="169" t="e">
        <f t="shared" ref="GX26:GX31" si="1044">AVERAGE(GV15:GX15)</f>
        <v>#N/A</v>
      </c>
      <c r="GY26" s="169" t="e">
        <f t="shared" ref="GY26:GY31" si="1045">AVERAGE(GW15:GY15)</f>
        <v>#N/A</v>
      </c>
      <c r="GZ26" s="169" t="e">
        <f t="shared" ref="GZ26:GZ31" si="1046">AVERAGE(GX15:GZ15)</f>
        <v>#N/A</v>
      </c>
      <c r="HA26" s="169" t="e">
        <f t="shared" ref="HA26:HA31" si="1047">AVERAGE(GY15:HA15)</f>
        <v>#N/A</v>
      </c>
      <c r="HB26" s="169" t="e">
        <f t="shared" ref="HB26:HB31" si="1048">AVERAGE(GZ15:HB15)</f>
        <v>#N/A</v>
      </c>
      <c r="HC26" s="169" t="e">
        <f t="shared" ref="HC26:HC31" si="1049">AVERAGE(HA15:HC15)</f>
        <v>#N/A</v>
      </c>
      <c r="HD26" s="169" t="e">
        <f t="shared" ref="HD26:HD31" si="1050">AVERAGE(HB15:HD15)</f>
        <v>#N/A</v>
      </c>
      <c r="HE26" s="169" t="e">
        <f t="shared" ref="HE26:HE31" si="1051">AVERAGE(HC15:HE15)</f>
        <v>#N/A</v>
      </c>
      <c r="HF26" s="169" t="e">
        <f t="shared" ref="HF26:HF31" si="1052">AVERAGE(HD15:HF15)</f>
        <v>#N/A</v>
      </c>
      <c r="HG26" s="169" t="e">
        <f t="shared" ref="HG26:HG31" si="1053">AVERAGE(HE15:HG15)</f>
        <v>#N/A</v>
      </c>
      <c r="HH26" s="169" t="e">
        <f t="shared" ref="HH26:HH31" si="1054">AVERAGE(HF15:HH15)</f>
        <v>#N/A</v>
      </c>
      <c r="HI26" s="169" t="e">
        <f t="shared" ref="HI26:HI31" si="1055">AVERAGE(HG15:HI15)</f>
        <v>#N/A</v>
      </c>
      <c r="HJ26" s="169" t="e">
        <f t="shared" ref="HJ26:HJ31" si="1056">AVERAGE(HH15:HJ15)</f>
        <v>#N/A</v>
      </c>
      <c r="HK26" s="169" t="e">
        <f t="shared" ref="HK26:HK31" si="1057">AVERAGE(HI15:HK15)</f>
        <v>#N/A</v>
      </c>
      <c r="HL26" s="169" t="e">
        <f t="shared" ref="HL26:HL31" si="1058">AVERAGE(HJ15:HL15)</f>
        <v>#N/A</v>
      </c>
      <c r="HM26" s="169" t="e">
        <f t="shared" ref="HM26:HM31" si="1059">AVERAGE(HK15:HM15)</f>
        <v>#N/A</v>
      </c>
      <c r="HN26" s="169" t="e">
        <f t="shared" ref="HN26:HN31" si="1060">AVERAGE(HL15:HN15)</f>
        <v>#N/A</v>
      </c>
      <c r="HO26" s="169" t="e">
        <f t="shared" ref="HO26:HO31" si="1061">AVERAGE(HM15:HO15)</f>
        <v>#N/A</v>
      </c>
      <c r="HP26" s="169" t="e">
        <f t="shared" ref="HP26:HP31" si="1062">AVERAGE(HN15:HP15)</f>
        <v>#N/A</v>
      </c>
      <c r="HQ26" s="169" t="e">
        <f t="shared" ref="HQ26:HQ31" si="1063">AVERAGE(HO15:HQ15)</f>
        <v>#N/A</v>
      </c>
      <c r="HR26" s="169" t="e">
        <f t="shared" ref="HR26:HR31" si="1064">AVERAGE(HP15:HR15)</f>
        <v>#N/A</v>
      </c>
      <c r="HS26" s="169" t="e">
        <f t="shared" ref="HS26:HS31" si="1065">AVERAGE(HQ15:HS15)</f>
        <v>#N/A</v>
      </c>
      <c r="HT26" s="169" t="e">
        <f t="shared" ref="HT26:HT31" si="1066">AVERAGE(HR15:HT15)</f>
        <v>#N/A</v>
      </c>
      <c r="HU26" s="169" t="e">
        <f t="shared" ref="HU26:HU31" si="1067">AVERAGE(HS15:HU15)</f>
        <v>#N/A</v>
      </c>
      <c r="HV26" s="169" t="e">
        <f t="shared" ref="HV26:HV31" si="1068">AVERAGE(HT15:HV15)</f>
        <v>#N/A</v>
      </c>
      <c r="HW26" s="169" t="e">
        <f t="shared" ref="HW26:HW31" si="1069">AVERAGE(HU15:HW15)</f>
        <v>#N/A</v>
      </c>
      <c r="HX26" s="169" t="e">
        <f t="shared" ref="HX26:HX31" si="1070">AVERAGE(HV15:HX15)</f>
        <v>#N/A</v>
      </c>
      <c r="HY26" s="169" t="e">
        <f t="shared" ref="HY26:HY31" si="1071">AVERAGE(HW15:HY15)</f>
        <v>#N/A</v>
      </c>
      <c r="HZ26" s="169" t="e">
        <f t="shared" ref="HZ26:HZ31" si="1072">AVERAGE(HX15:HZ15)</f>
        <v>#N/A</v>
      </c>
      <c r="IA26" s="169" t="e">
        <f t="shared" ref="IA26:IA31" si="1073">AVERAGE(HY15:IA15)</f>
        <v>#N/A</v>
      </c>
      <c r="IB26" s="169" t="e">
        <f t="shared" ref="IB26:IB31" si="1074">AVERAGE(HZ15:IB15)</f>
        <v>#N/A</v>
      </c>
      <c r="IC26" s="169" t="e">
        <f t="shared" ref="IC26:IC31" si="1075">AVERAGE(IA15:IC15)</f>
        <v>#N/A</v>
      </c>
      <c r="ID26" s="169" t="e">
        <f t="shared" ref="ID26:ID31" si="1076">AVERAGE(IB15:ID15)</f>
        <v>#N/A</v>
      </c>
      <c r="IE26" s="169" t="e">
        <f t="shared" ref="IE26:IE31" si="1077">AVERAGE(IC15:IE15)</f>
        <v>#N/A</v>
      </c>
      <c r="IF26" s="169" t="e">
        <f t="shared" ref="IF26:IF31" si="1078">AVERAGE(ID15:IF15)</f>
        <v>#N/A</v>
      </c>
      <c r="IG26" s="169" t="e">
        <f t="shared" ref="IG26:IG31" si="1079">AVERAGE(IE15:IG15)</f>
        <v>#N/A</v>
      </c>
      <c r="IH26" s="169" t="e">
        <f t="shared" ref="IH26:IH31" si="1080">AVERAGE(IF15:IH15)</f>
        <v>#N/A</v>
      </c>
      <c r="II26" s="169" t="e">
        <f t="shared" ref="II26:II31" si="1081">AVERAGE(IG15:II15)</f>
        <v>#N/A</v>
      </c>
      <c r="IJ26" s="169" t="e">
        <f t="shared" ref="IJ26:IJ31" si="1082">AVERAGE(IH15:IJ15)</f>
        <v>#N/A</v>
      </c>
      <c r="IK26" s="169" t="e">
        <f t="shared" ref="IK26:IK31" si="1083">AVERAGE(II15:IK15)</f>
        <v>#N/A</v>
      </c>
      <c r="IL26" s="169" t="e">
        <f t="shared" ref="IL26:IL31" si="1084">AVERAGE(IJ15:IL15)</f>
        <v>#N/A</v>
      </c>
      <c r="IM26" s="169" t="e">
        <f t="shared" ref="IM26:IM31" si="1085">AVERAGE(IK15:IM15)</f>
        <v>#N/A</v>
      </c>
      <c r="IN26" s="169" t="e">
        <f t="shared" ref="IN26:IN31" si="1086">AVERAGE(IL15:IN15)</f>
        <v>#N/A</v>
      </c>
      <c r="IO26" s="169" t="e">
        <f t="shared" ref="IO26:IO31" si="1087">AVERAGE(IM15:IO15)</f>
        <v>#N/A</v>
      </c>
      <c r="IP26" s="169" t="e">
        <f t="shared" ref="IP26:IP31" si="1088">AVERAGE(IN15:IP15)</f>
        <v>#N/A</v>
      </c>
      <c r="IQ26" s="169" t="e">
        <f t="shared" ref="IQ26:IQ31" si="1089">AVERAGE(IO15:IQ15)</f>
        <v>#N/A</v>
      </c>
      <c r="IR26" s="169" t="e">
        <f t="shared" ref="IR26:IR31" si="1090">AVERAGE(IP15:IR15)</f>
        <v>#N/A</v>
      </c>
      <c r="IS26" s="169" t="e">
        <f t="shared" ref="IS26:IS31" si="1091">AVERAGE(IQ15:IS15)</f>
        <v>#N/A</v>
      </c>
      <c r="IT26" s="169" t="e">
        <f t="shared" ref="IT26:IT31" si="1092">AVERAGE(IR15:IT15)</f>
        <v>#N/A</v>
      </c>
      <c r="IU26" s="169" t="e">
        <f t="shared" ref="IU26:IU31" si="1093">AVERAGE(IS15:IU15)</f>
        <v>#N/A</v>
      </c>
      <c r="IV26" s="169" t="e">
        <f t="shared" ref="IV26:IV31" si="1094">AVERAGE(IT15:IV15)</f>
        <v>#N/A</v>
      </c>
      <c r="IW26" s="169" t="e">
        <f t="shared" ref="IW26:IW31" si="1095">AVERAGE(IU15:IW15)</f>
        <v>#N/A</v>
      </c>
      <c r="IX26" s="169" t="e">
        <f t="shared" ref="IX26:IX31" si="1096">AVERAGE(IV15:IX15)</f>
        <v>#N/A</v>
      </c>
      <c r="IY26" s="169" t="e">
        <f t="shared" ref="IY26:IY31" si="1097">AVERAGE(IW15:IY15)</f>
        <v>#N/A</v>
      </c>
      <c r="IZ26" s="169" t="e">
        <f t="shared" ref="IZ26:IZ31" si="1098">AVERAGE(IX15:IZ15)</f>
        <v>#N/A</v>
      </c>
      <c r="JA26" s="169" t="e">
        <f t="shared" ref="JA26:JA31" si="1099">AVERAGE(IY15:JA15)</f>
        <v>#N/A</v>
      </c>
      <c r="JB26" s="169" t="e">
        <f t="shared" ref="JB26:JB31" si="1100">AVERAGE(IZ15:JB15)</f>
        <v>#N/A</v>
      </c>
      <c r="JC26" s="169" t="e">
        <f t="shared" ref="JC26:JC31" si="1101">AVERAGE(JA15:JC15)</f>
        <v>#N/A</v>
      </c>
      <c r="JD26" s="169" t="e">
        <f t="shared" ref="JD26:JD31" si="1102">AVERAGE(JB15:JD15)</f>
        <v>#N/A</v>
      </c>
      <c r="JE26" s="169" t="e">
        <f t="shared" ref="JE26:JE31" si="1103">AVERAGE(JC15:JE15)</f>
        <v>#N/A</v>
      </c>
      <c r="JF26" s="169" t="e">
        <f t="shared" ref="JF26:JF31" si="1104">AVERAGE(JD15:JF15)</f>
        <v>#N/A</v>
      </c>
      <c r="JG26" s="169" t="e">
        <f t="shared" ref="JG26:JG31" si="1105">AVERAGE(JE15:JG15)</f>
        <v>#N/A</v>
      </c>
      <c r="JH26" s="169" t="e">
        <f t="shared" ref="JH26:JH31" si="1106">AVERAGE(JF15:JH15)</f>
        <v>#N/A</v>
      </c>
      <c r="JI26" s="169" t="e">
        <f t="shared" ref="JI26:JI31" si="1107">AVERAGE(JG15:JI15)</f>
        <v>#N/A</v>
      </c>
      <c r="JJ26" s="169" t="e">
        <f t="shared" ref="JJ26:JJ31" si="1108">AVERAGE(JH15:JJ15)</f>
        <v>#N/A</v>
      </c>
      <c r="JK26" s="169" t="e">
        <f t="shared" ref="JK26:JK31" si="1109">AVERAGE(JI15:JK15)</f>
        <v>#N/A</v>
      </c>
      <c r="JL26" s="169" t="e">
        <f t="shared" ref="JL26:JL31" si="1110">AVERAGE(JJ15:JL15)</f>
        <v>#N/A</v>
      </c>
      <c r="JM26" s="169" t="e">
        <f t="shared" ref="JM26:JM31" si="1111">AVERAGE(JK15:JM15)</f>
        <v>#N/A</v>
      </c>
      <c r="JN26" s="169" t="e">
        <f t="shared" ref="JN26:JN31" si="1112">AVERAGE(JL15:JN15)</f>
        <v>#N/A</v>
      </c>
      <c r="JO26" s="169" t="e">
        <f t="shared" ref="JO26:JO31" si="1113">AVERAGE(JM15:JO15)</f>
        <v>#N/A</v>
      </c>
      <c r="JP26" s="169" t="e">
        <f t="shared" ref="JP26:JP31" si="1114">AVERAGE(JN15:JP15)</f>
        <v>#N/A</v>
      </c>
      <c r="JQ26" s="169" t="e">
        <f t="shared" ref="JQ26:JQ31" si="1115">AVERAGE(JO15:JQ15)</f>
        <v>#N/A</v>
      </c>
      <c r="JR26" s="169" t="e">
        <f t="shared" ref="JR26:JR31" si="1116">AVERAGE(JP15:JR15)</f>
        <v>#N/A</v>
      </c>
      <c r="JS26" s="169" t="e">
        <f t="shared" ref="JS26:JS31" si="1117">AVERAGE(JQ15:JS15)</f>
        <v>#N/A</v>
      </c>
      <c r="JT26" s="169" t="e">
        <f t="shared" ref="JT26:JT31" si="1118">AVERAGE(JR15:JT15)</f>
        <v>#N/A</v>
      </c>
      <c r="JU26" s="169" t="e">
        <f t="shared" ref="JU26:JU31" si="1119">AVERAGE(JS15:JU15)</f>
        <v>#N/A</v>
      </c>
      <c r="JV26" s="169" t="e">
        <f t="shared" ref="JV26:JV31" si="1120">AVERAGE(JT15:JV15)</f>
        <v>#N/A</v>
      </c>
      <c r="JW26" s="169" t="e">
        <f t="shared" ref="JW26:JW31" si="1121">AVERAGE(JU15:JW15)</f>
        <v>#N/A</v>
      </c>
      <c r="JX26" s="169" t="e">
        <f t="shared" ref="JX26:JX31" si="1122">AVERAGE(JV15:JX15)</f>
        <v>#N/A</v>
      </c>
      <c r="JY26" s="169" t="e">
        <f t="shared" ref="JY26:JY31" si="1123">AVERAGE(JW15:JY15)</f>
        <v>#N/A</v>
      </c>
      <c r="JZ26" s="169" t="e">
        <f t="shared" ref="JZ26:JZ31" si="1124">AVERAGE(JX15:JZ15)</f>
        <v>#N/A</v>
      </c>
      <c r="KA26" s="169" t="e">
        <f t="shared" ref="KA26:KA31" si="1125">AVERAGE(JY15:KA15)</f>
        <v>#N/A</v>
      </c>
      <c r="KB26" s="169" t="e">
        <f t="shared" ref="KB26:KB31" si="1126">AVERAGE(JZ15:KB15)</f>
        <v>#N/A</v>
      </c>
      <c r="KC26" s="169" t="e">
        <f t="shared" ref="KC26:KC31" si="1127">AVERAGE(KA15:KC15)</f>
        <v>#N/A</v>
      </c>
      <c r="KD26" s="169" t="e">
        <f t="shared" ref="KD26:KD31" si="1128">AVERAGE(KB15:KD15)</f>
        <v>#N/A</v>
      </c>
      <c r="KE26" s="169" t="e">
        <f t="shared" ref="KE26:KE31" si="1129">AVERAGE(KC15:KE15)</f>
        <v>#N/A</v>
      </c>
      <c r="KF26" s="169" t="e">
        <f t="shared" ref="KF26:KF31" si="1130">AVERAGE(KD15:KF15)</f>
        <v>#N/A</v>
      </c>
      <c r="KG26" s="169" t="e">
        <f t="shared" ref="KG26:KG31" si="1131">AVERAGE(KE15:KG15)</f>
        <v>#N/A</v>
      </c>
      <c r="KH26" s="169" t="e">
        <f t="shared" ref="KH26:KH31" si="1132">AVERAGE(KF15:KH15)</f>
        <v>#N/A</v>
      </c>
      <c r="KI26" s="169" t="e">
        <f t="shared" ref="KI26:KI31" si="1133">AVERAGE(KG15:KI15)</f>
        <v>#N/A</v>
      </c>
      <c r="KJ26" s="169" t="e">
        <f t="shared" ref="KJ26:KJ31" si="1134">AVERAGE(KH15:KJ15)</f>
        <v>#N/A</v>
      </c>
      <c r="KK26" s="169" t="e">
        <f t="shared" ref="KK26:KK31" si="1135">AVERAGE(KI15:KK15)</f>
        <v>#N/A</v>
      </c>
      <c r="KL26" s="169" t="e">
        <f t="shared" ref="KL26:KL31" si="1136">AVERAGE(KJ15:KL15)</f>
        <v>#N/A</v>
      </c>
      <c r="KM26" s="169" t="e">
        <f t="shared" ref="KM26:KM31" si="1137">AVERAGE(KK15:KM15)</f>
        <v>#N/A</v>
      </c>
      <c r="KN26" s="169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169">
        <f t="shared" si="905"/>
        <v>0.27730844458753978</v>
      </c>
      <c r="H27" s="169">
        <f t="shared" si="899"/>
        <v>0.30905486789799852</v>
      </c>
      <c r="I27" s="169">
        <f t="shared" si="899"/>
        <v>0.32592878962534916</v>
      </c>
      <c r="J27" s="169">
        <f t="shared" si="899"/>
        <v>0.36180803461012689</v>
      </c>
      <c r="K27" s="169">
        <f t="shared" si="899"/>
        <v>0.37667167655774408</v>
      </c>
      <c r="L27" s="169">
        <f t="shared" si="899"/>
        <v>0.3971164895517923</v>
      </c>
      <c r="M27" s="169">
        <f t="shared" si="899"/>
        <v>0.38540222735636998</v>
      </c>
      <c r="N27" s="169">
        <f t="shared" si="899"/>
        <v>0.37655407085677989</v>
      </c>
      <c r="O27" s="169">
        <f t="shared" si="899"/>
        <v>0.3496888816877961</v>
      </c>
      <c r="P27" s="169">
        <f t="shared" si="899"/>
        <v>0.34523858509674149</v>
      </c>
      <c r="Q27" s="169">
        <f t="shared" si="899"/>
        <v>0.33639529633994886</v>
      </c>
      <c r="R27" s="169">
        <f t="shared" si="899"/>
        <v>0.33708318637107398</v>
      </c>
      <c r="S27" s="169">
        <f t="shared" si="899"/>
        <v>0.31883642443014487</v>
      </c>
      <c r="T27" s="169">
        <f t="shared" si="899"/>
        <v>0.29303766729474007</v>
      </c>
      <c r="U27" s="169">
        <f t="shared" si="899"/>
        <v>0.25703584206884211</v>
      </c>
      <c r="V27" s="169">
        <f t="shared" si="899"/>
        <v>0.2336185357636332</v>
      </c>
      <c r="W27" s="169">
        <f t="shared" si="899"/>
        <v>0.21451284086582767</v>
      </c>
      <c r="X27" s="169">
        <f t="shared" si="899"/>
        <v>0.19854934337023647</v>
      </c>
      <c r="Y27" s="169">
        <f t="shared" si="899"/>
        <v>0.19061454072048542</v>
      </c>
      <c r="Z27" s="169">
        <f t="shared" si="899"/>
        <v>0.18269977764241294</v>
      </c>
      <c r="AA27" s="169">
        <f t="shared" si="899"/>
        <v>0.17870463528197908</v>
      </c>
      <c r="AB27" s="169">
        <f t="shared" si="899"/>
        <v>0.17265293373357102</v>
      </c>
      <c r="AC27" s="169">
        <f t="shared" si="899"/>
        <v>0.16580891954168239</v>
      </c>
      <c r="AD27" s="169">
        <f t="shared" si="899"/>
        <v>0.15728816419507022</v>
      </c>
      <c r="AE27" s="169">
        <f t="shared" si="899"/>
        <v>0.14487171810785107</v>
      </c>
      <c r="AF27" s="169">
        <f t="shared" si="899"/>
        <v>0.13119574994724603</v>
      </c>
      <c r="AG27" s="169">
        <f t="shared" si="899"/>
        <v>0.11743200327857939</v>
      </c>
      <c r="AH27" s="169">
        <f t="shared" si="899"/>
        <v>0.10843251770590963</v>
      </c>
      <c r="AI27" s="169">
        <f t="shared" si="899"/>
        <v>0.10295557086879525</v>
      </c>
      <c r="AJ27" s="169">
        <f t="shared" si="899"/>
        <v>9.733432419401522E-2</v>
      </c>
      <c r="AK27" s="169">
        <f t="shared" si="899"/>
        <v>9.1024127711237426E-2</v>
      </c>
      <c r="AL27" s="169">
        <f t="shared" si="899"/>
        <v>8.4296685334128263E-2</v>
      </c>
      <c r="AM27" s="169">
        <f t="shared" si="899"/>
        <v>7.6609058384868867E-2</v>
      </c>
      <c r="AN27" s="169">
        <f t="shared" si="899"/>
        <v>6.9081544665080832E-2</v>
      </c>
      <c r="AO27" s="169" t="e">
        <f t="shared" si="899"/>
        <v>#N/A</v>
      </c>
      <c r="AP27" s="169" t="e">
        <f t="shared" si="899"/>
        <v>#N/A</v>
      </c>
      <c r="AQ27" s="169" t="e">
        <f t="shared" si="899"/>
        <v>#N/A</v>
      </c>
      <c r="AR27" s="169" t="e">
        <f t="shared" si="899"/>
        <v>#N/A</v>
      </c>
      <c r="AS27" s="169" t="e">
        <f t="shared" si="899"/>
        <v>#N/A</v>
      </c>
      <c r="AT27" s="169" t="e">
        <f t="shared" si="899"/>
        <v>#N/A</v>
      </c>
      <c r="AU27" s="169" t="e">
        <f t="shared" si="899"/>
        <v>#N/A</v>
      </c>
      <c r="AV27" s="169" t="e">
        <f t="shared" si="899"/>
        <v>#N/A</v>
      </c>
      <c r="AW27" s="169" t="e">
        <f t="shared" si="899"/>
        <v>#N/A</v>
      </c>
      <c r="AX27" s="169" t="e">
        <f t="shared" si="899"/>
        <v>#N/A</v>
      </c>
      <c r="AY27" s="169" t="e">
        <f t="shared" si="899"/>
        <v>#N/A</v>
      </c>
      <c r="AZ27" s="169" t="e">
        <f t="shared" si="899"/>
        <v>#N/A</v>
      </c>
      <c r="BA27" s="169" t="e">
        <f t="shared" si="899"/>
        <v>#N/A</v>
      </c>
      <c r="BB27" s="169" t="e">
        <f t="shared" si="899"/>
        <v>#N/A</v>
      </c>
      <c r="BC27" s="169" t="e">
        <f t="shared" si="899"/>
        <v>#N/A</v>
      </c>
      <c r="BD27" s="169" t="e">
        <f t="shared" si="899"/>
        <v>#N/A</v>
      </c>
      <c r="BE27" s="169" t="e">
        <f t="shared" si="899"/>
        <v>#N/A</v>
      </c>
      <c r="BF27" s="169" t="e">
        <f t="shared" si="899"/>
        <v>#N/A</v>
      </c>
      <c r="BG27" s="169" t="e">
        <f t="shared" si="899"/>
        <v>#N/A</v>
      </c>
      <c r="BH27" s="169" t="e">
        <f t="shared" si="899"/>
        <v>#N/A</v>
      </c>
      <c r="BI27" s="169" t="e">
        <f t="shared" si="899"/>
        <v>#N/A</v>
      </c>
      <c r="BJ27" s="169" t="e">
        <f t="shared" si="899"/>
        <v>#N/A</v>
      </c>
      <c r="BK27" s="169" t="e">
        <f t="shared" si="899"/>
        <v>#N/A</v>
      </c>
      <c r="BL27" s="169" t="e">
        <f t="shared" si="899"/>
        <v>#N/A</v>
      </c>
      <c r="BM27" s="169" t="e">
        <f t="shared" si="899"/>
        <v>#N/A</v>
      </c>
      <c r="BN27" s="169" t="e">
        <f t="shared" si="899"/>
        <v>#N/A</v>
      </c>
      <c r="BO27" s="169" t="e">
        <f t="shared" si="899"/>
        <v>#N/A</v>
      </c>
      <c r="BP27" s="169" t="e">
        <f t="shared" si="906"/>
        <v>#N/A</v>
      </c>
      <c r="BQ27" s="169" t="e">
        <f t="shared" si="907"/>
        <v>#N/A</v>
      </c>
      <c r="BR27" s="169" t="e">
        <f t="shared" si="908"/>
        <v>#N/A</v>
      </c>
      <c r="BS27" s="169" t="e">
        <f t="shared" si="909"/>
        <v>#N/A</v>
      </c>
      <c r="BT27" s="169" t="e">
        <f t="shared" si="910"/>
        <v>#N/A</v>
      </c>
      <c r="BU27" s="169" t="e">
        <f t="shared" si="911"/>
        <v>#N/A</v>
      </c>
      <c r="BV27" s="169" t="e">
        <f t="shared" si="912"/>
        <v>#N/A</v>
      </c>
      <c r="BW27" s="169" t="e">
        <f t="shared" si="913"/>
        <v>#N/A</v>
      </c>
      <c r="BX27" s="169" t="e">
        <f t="shared" si="914"/>
        <v>#N/A</v>
      </c>
      <c r="BY27" s="169" t="e">
        <f t="shared" si="915"/>
        <v>#N/A</v>
      </c>
      <c r="BZ27" s="169" t="e">
        <f t="shared" si="916"/>
        <v>#N/A</v>
      </c>
      <c r="CA27" s="169" t="e">
        <f t="shared" si="917"/>
        <v>#N/A</v>
      </c>
      <c r="CB27" s="169" t="e">
        <f t="shared" si="918"/>
        <v>#N/A</v>
      </c>
      <c r="CC27" s="169" t="e">
        <f t="shared" si="919"/>
        <v>#N/A</v>
      </c>
      <c r="CD27" s="169" t="e">
        <f t="shared" si="920"/>
        <v>#N/A</v>
      </c>
      <c r="CE27" s="169" t="e">
        <f t="shared" si="921"/>
        <v>#N/A</v>
      </c>
      <c r="CF27" s="169" t="e">
        <f t="shared" si="922"/>
        <v>#N/A</v>
      </c>
      <c r="CG27" s="169" t="e">
        <f t="shared" si="923"/>
        <v>#N/A</v>
      </c>
      <c r="CH27" s="169" t="e">
        <f t="shared" si="924"/>
        <v>#N/A</v>
      </c>
      <c r="CI27" s="169" t="e">
        <f t="shared" si="925"/>
        <v>#N/A</v>
      </c>
      <c r="CJ27" s="169" t="e">
        <f t="shared" si="926"/>
        <v>#N/A</v>
      </c>
      <c r="CK27" s="169" t="e">
        <f t="shared" si="927"/>
        <v>#N/A</v>
      </c>
      <c r="CL27" s="169" t="e">
        <f t="shared" si="928"/>
        <v>#N/A</v>
      </c>
      <c r="CM27" s="169" t="e">
        <f t="shared" si="929"/>
        <v>#N/A</v>
      </c>
      <c r="CN27" s="169" t="e">
        <f t="shared" si="930"/>
        <v>#N/A</v>
      </c>
      <c r="CO27" s="169" t="e">
        <f t="shared" si="931"/>
        <v>#N/A</v>
      </c>
      <c r="CP27" s="169" t="e">
        <f t="shared" si="932"/>
        <v>#N/A</v>
      </c>
      <c r="CQ27" s="169" t="e">
        <f t="shared" si="933"/>
        <v>#N/A</v>
      </c>
      <c r="CR27" s="169" t="e">
        <f t="shared" si="934"/>
        <v>#N/A</v>
      </c>
      <c r="CS27" s="169" t="e">
        <f t="shared" si="935"/>
        <v>#N/A</v>
      </c>
      <c r="CT27" s="169" t="e">
        <f t="shared" si="936"/>
        <v>#N/A</v>
      </c>
      <c r="CU27" s="169" t="e">
        <f t="shared" si="937"/>
        <v>#N/A</v>
      </c>
      <c r="CV27" s="169" t="e">
        <f t="shared" si="938"/>
        <v>#N/A</v>
      </c>
      <c r="CW27" s="169" t="e">
        <f t="shared" si="939"/>
        <v>#N/A</v>
      </c>
      <c r="CX27" s="169" t="e">
        <f t="shared" si="940"/>
        <v>#N/A</v>
      </c>
      <c r="CY27" s="169" t="e">
        <f t="shared" si="941"/>
        <v>#N/A</v>
      </c>
      <c r="CZ27" s="169" t="e">
        <f t="shared" si="942"/>
        <v>#N/A</v>
      </c>
      <c r="DA27" s="169" t="e">
        <f t="shared" si="943"/>
        <v>#N/A</v>
      </c>
      <c r="DB27" s="169" t="e">
        <f t="shared" si="944"/>
        <v>#N/A</v>
      </c>
      <c r="DC27" s="169" t="e">
        <f t="shared" si="945"/>
        <v>#N/A</v>
      </c>
      <c r="DD27" s="169" t="e">
        <f t="shared" si="946"/>
        <v>#N/A</v>
      </c>
      <c r="DE27" s="169" t="e">
        <f t="shared" si="947"/>
        <v>#N/A</v>
      </c>
      <c r="DF27" s="169" t="e">
        <f t="shared" si="948"/>
        <v>#N/A</v>
      </c>
      <c r="DG27" s="169" t="e">
        <f t="shared" si="949"/>
        <v>#N/A</v>
      </c>
      <c r="DH27" s="169" t="e">
        <f t="shared" si="950"/>
        <v>#N/A</v>
      </c>
      <c r="DI27" s="169" t="e">
        <f t="shared" si="951"/>
        <v>#N/A</v>
      </c>
      <c r="DJ27" s="169" t="e">
        <f t="shared" si="952"/>
        <v>#N/A</v>
      </c>
      <c r="DK27" s="169" t="e">
        <f t="shared" si="953"/>
        <v>#N/A</v>
      </c>
      <c r="DL27" s="169" t="e">
        <f t="shared" si="954"/>
        <v>#N/A</v>
      </c>
      <c r="DM27" s="169" t="e">
        <f t="shared" si="955"/>
        <v>#N/A</v>
      </c>
      <c r="DN27" s="169" t="e">
        <f t="shared" si="956"/>
        <v>#N/A</v>
      </c>
      <c r="DO27" s="169" t="e">
        <f t="shared" si="957"/>
        <v>#N/A</v>
      </c>
      <c r="DP27" s="169" t="e">
        <f t="shared" si="958"/>
        <v>#N/A</v>
      </c>
      <c r="DQ27" s="169" t="e">
        <f t="shared" si="959"/>
        <v>#N/A</v>
      </c>
      <c r="DR27" s="169" t="e">
        <f t="shared" si="960"/>
        <v>#N/A</v>
      </c>
      <c r="DS27" s="169" t="e">
        <f t="shared" si="961"/>
        <v>#N/A</v>
      </c>
      <c r="DT27" s="169" t="e">
        <f t="shared" si="962"/>
        <v>#N/A</v>
      </c>
      <c r="DU27" s="169" t="e">
        <f t="shared" si="963"/>
        <v>#N/A</v>
      </c>
      <c r="DV27" s="169" t="e">
        <f t="shared" si="964"/>
        <v>#N/A</v>
      </c>
      <c r="DW27" s="169" t="e">
        <f t="shared" si="965"/>
        <v>#N/A</v>
      </c>
      <c r="DX27" s="169" t="e">
        <f t="shared" si="966"/>
        <v>#N/A</v>
      </c>
      <c r="DY27" s="169" t="e">
        <f t="shared" si="967"/>
        <v>#N/A</v>
      </c>
      <c r="DZ27" s="169" t="e">
        <f t="shared" si="968"/>
        <v>#N/A</v>
      </c>
      <c r="EA27" s="169" t="e">
        <f t="shared" si="969"/>
        <v>#N/A</v>
      </c>
      <c r="EB27" s="169" t="e">
        <f t="shared" si="970"/>
        <v>#N/A</v>
      </c>
      <c r="EC27" s="169" t="e">
        <f t="shared" si="971"/>
        <v>#N/A</v>
      </c>
      <c r="ED27" s="169" t="e">
        <f t="shared" si="972"/>
        <v>#N/A</v>
      </c>
      <c r="EE27" s="169" t="e">
        <f t="shared" si="973"/>
        <v>#N/A</v>
      </c>
      <c r="EF27" s="169" t="e">
        <f t="shared" si="974"/>
        <v>#N/A</v>
      </c>
      <c r="EG27" s="169" t="e">
        <f t="shared" si="975"/>
        <v>#N/A</v>
      </c>
      <c r="EH27" s="169" t="e">
        <f t="shared" si="976"/>
        <v>#N/A</v>
      </c>
      <c r="EI27" s="169" t="e">
        <f t="shared" si="977"/>
        <v>#N/A</v>
      </c>
      <c r="EJ27" s="169" t="e">
        <f t="shared" si="978"/>
        <v>#N/A</v>
      </c>
      <c r="EK27" s="169" t="e">
        <f t="shared" si="979"/>
        <v>#N/A</v>
      </c>
      <c r="EL27" s="169" t="e">
        <f t="shared" si="980"/>
        <v>#N/A</v>
      </c>
      <c r="EM27" s="169" t="e">
        <f t="shared" si="981"/>
        <v>#N/A</v>
      </c>
      <c r="EN27" s="169" t="e">
        <f t="shared" si="982"/>
        <v>#N/A</v>
      </c>
      <c r="EO27" s="169" t="e">
        <f t="shared" si="983"/>
        <v>#N/A</v>
      </c>
      <c r="EP27" s="169" t="e">
        <f t="shared" si="984"/>
        <v>#N/A</v>
      </c>
      <c r="EQ27" s="169" t="e">
        <f t="shared" si="985"/>
        <v>#N/A</v>
      </c>
      <c r="ER27" s="169" t="e">
        <f t="shared" si="986"/>
        <v>#N/A</v>
      </c>
      <c r="ES27" s="169" t="e">
        <f t="shared" si="987"/>
        <v>#N/A</v>
      </c>
      <c r="ET27" s="169" t="e">
        <f t="shared" si="988"/>
        <v>#N/A</v>
      </c>
      <c r="EU27" s="169" t="e">
        <f t="shared" si="989"/>
        <v>#N/A</v>
      </c>
      <c r="EV27" s="169" t="e">
        <f t="shared" si="990"/>
        <v>#N/A</v>
      </c>
      <c r="EW27" s="169" t="e">
        <f t="shared" si="991"/>
        <v>#N/A</v>
      </c>
      <c r="EX27" s="169" t="e">
        <f t="shared" si="992"/>
        <v>#N/A</v>
      </c>
      <c r="EY27" s="169" t="e">
        <f t="shared" si="993"/>
        <v>#N/A</v>
      </c>
      <c r="EZ27" s="169" t="e">
        <f t="shared" si="994"/>
        <v>#N/A</v>
      </c>
      <c r="FA27" s="169" t="e">
        <f t="shared" si="995"/>
        <v>#N/A</v>
      </c>
      <c r="FB27" s="169" t="e">
        <f t="shared" si="996"/>
        <v>#N/A</v>
      </c>
      <c r="FC27" s="169" t="e">
        <f t="shared" si="997"/>
        <v>#N/A</v>
      </c>
      <c r="FD27" s="169" t="e">
        <f t="shared" si="998"/>
        <v>#N/A</v>
      </c>
      <c r="FE27" s="169" t="e">
        <f t="shared" si="999"/>
        <v>#N/A</v>
      </c>
      <c r="FF27" s="169" t="e">
        <f t="shared" si="1000"/>
        <v>#N/A</v>
      </c>
      <c r="FG27" s="169" t="e">
        <f t="shared" si="1001"/>
        <v>#N/A</v>
      </c>
      <c r="FH27" s="169" t="e">
        <f t="shared" si="1002"/>
        <v>#N/A</v>
      </c>
      <c r="FI27" s="169" t="e">
        <f t="shared" si="1003"/>
        <v>#N/A</v>
      </c>
      <c r="FJ27" s="169" t="e">
        <f t="shared" si="1004"/>
        <v>#N/A</v>
      </c>
      <c r="FK27" s="169" t="e">
        <f t="shared" si="1005"/>
        <v>#N/A</v>
      </c>
      <c r="FL27" s="169" t="e">
        <f t="shared" si="1006"/>
        <v>#N/A</v>
      </c>
      <c r="FM27" s="169" t="e">
        <f t="shared" si="1007"/>
        <v>#N/A</v>
      </c>
      <c r="FN27" s="169" t="e">
        <f t="shared" si="1008"/>
        <v>#N/A</v>
      </c>
      <c r="FO27" s="169" t="e">
        <f t="shared" si="1009"/>
        <v>#N/A</v>
      </c>
      <c r="FP27" s="169" t="e">
        <f t="shared" si="1010"/>
        <v>#N/A</v>
      </c>
      <c r="FQ27" s="169" t="e">
        <f t="shared" si="1011"/>
        <v>#N/A</v>
      </c>
      <c r="FR27" s="169" t="e">
        <f t="shared" si="1012"/>
        <v>#N/A</v>
      </c>
      <c r="FS27" s="169" t="e">
        <f t="shared" si="1013"/>
        <v>#N/A</v>
      </c>
      <c r="FT27" s="169" t="e">
        <f t="shared" si="1014"/>
        <v>#N/A</v>
      </c>
      <c r="FU27" s="169" t="e">
        <f t="shared" si="1015"/>
        <v>#N/A</v>
      </c>
      <c r="FV27" s="169" t="e">
        <f t="shared" si="1016"/>
        <v>#N/A</v>
      </c>
      <c r="FW27" s="169" t="e">
        <f t="shared" si="1017"/>
        <v>#N/A</v>
      </c>
      <c r="FX27" s="169" t="e">
        <f t="shared" si="1018"/>
        <v>#N/A</v>
      </c>
      <c r="FY27" s="169" t="e">
        <f t="shared" si="1019"/>
        <v>#N/A</v>
      </c>
      <c r="FZ27" s="169" t="e">
        <f t="shared" si="1020"/>
        <v>#N/A</v>
      </c>
      <c r="GA27" s="169" t="e">
        <f t="shared" si="1021"/>
        <v>#N/A</v>
      </c>
      <c r="GB27" s="169" t="e">
        <f t="shared" si="1022"/>
        <v>#N/A</v>
      </c>
      <c r="GC27" s="169" t="e">
        <f t="shared" si="1023"/>
        <v>#N/A</v>
      </c>
      <c r="GD27" s="169" t="e">
        <f t="shared" si="1024"/>
        <v>#N/A</v>
      </c>
      <c r="GE27" s="169" t="e">
        <f t="shared" si="1025"/>
        <v>#N/A</v>
      </c>
      <c r="GF27" s="169" t="e">
        <f t="shared" si="1026"/>
        <v>#N/A</v>
      </c>
      <c r="GG27" s="169" t="e">
        <f t="shared" si="1027"/>
        <v>#N/A</v>
      </c>
      <c r="GH27" s="169" t="e">
        <f t="shared" si="1028"/>
        <v>#N/A</v>
      </c>
      <c r="GI27" s="169" t="e">
        <f t="shared" si="1029"/>
        <v>#N/A</v>
      </c>
      <c r="GJ27" s="169" t="e">
        <f t="shared" si="1030"/>
        <v>#N/A</v>
      </c>
      <c r="GK27" s="169" t="e">
        <f t="shared" si="1031"/>
        <v>#N/A</v>
      </c>
      <c r="GL27" s="169" t="e">
        <f t="shared" si="1032"/>
        <v>#N/A</v>
      </c>
      <c r="GM27" s="169" t="e">
        <f t="shared" si="1033"/>
        <v>#N/A</v>
      </c>
      <c r="GN27" s="169" t="e">
        <f t="shared" si="1034"/>
        <v>#N/A</v>
      </c>
      <c r="GO27" s="169" t="e">
        <f t="shared" si="1035"/>
        <v>#N/A</v>
      </c>
      <c r="GP27" s="169" t="e">
        <f t="shared" si="1036"/>
        <v>#N/A</v>
      </c>
      <c r="GQ27" s="169" t="e">
        <f t="shared" si="1037"/>
        <v>#N/A</v>
      </c>
      <c r="GR27" s="169" t="e">
        <f t="shared" si="1038"/>
        <v>#N/A</v>
      </c>
      <c r="GS27" s="169" t="e">
        <f t="shared" si="1039"/>
        <v>#N/A</v>
      </c>
      <c r="GT27" s="169" t="e">
        <f t="shared" si="1040"/>
        <v>#N/A</v>
      </c>
      <c r="GU27" s="169" t="e">
        <f t="shared" si="1041"/>
        <v>#N/A</v>
      </c>
      <c r="GV27" s="169" t="e">
        <f t="shared" si="1042"/>
        <v>#N/A</v>
      </c>
      <c r="GW27" s="169" t="e">
        <f t="shared" si="1043"/>
        <v>#N/A</v>
      </c>
      <c r="GX27" s="169" t="e">
        <f t="shared" si="1044"/>
        <v>#N/A</v>
      </c>
      <c r="GY27" s="169" t="e">
        <f t="shared" si="1045"/>
        <v>#N/A</v>
      </c>
      <c r="GZ27" s="169" t="e">
        <f t="shared" si="1046"/>
        <v>#N/A</v>
      </c>
      <c r="HA27" s="169" t="e">
        <f t="shared" si="1047"/>
        <v>#N/A</v>
      </c>
      <c r="HB27" s="169" t="e">
        <f t="shared" si="1048"/>
        <v>#N/A</v>
      </c>
      <c r="HC27" s="169" t="e">
        <f t="shared" si="1049"/>
        <v>#N/A</v>
      </c>
      <c r="HD27" s="169" t="e">
        <f t="shared" si="1050"/>
        <v>#N/A</v>
      </c>
      <c r="HE27" s="169" t="e">
        <f t="shared" si="1051"/>
        <v>#N/A</v>
      </c>
      <c r="HF27" s="169" t="e">
        <f t="shared" si="1052"/>
        <v>#N/A</v>
      </c>
      <c r="HG27" s="169" t="e">
        <f t="shared" si="1053"/>
        <v>#N/A</v>
      </c>
      <c r="HH27" s="169" t="e">
        <f t="shared" si="1054"/>
        <v>#N/A</v>
      </c>
      <c r="HI27" s="169" t="e">
        <f t="shared" si="1055"/>
        <v>#N/A</v>
      </c>
      <c r="HJ27" s="169" t="e">
        <f t="shared" si="1056"/>
        <v>#N/A</v>
      </c>
      <c r="HK27" s="169" t="e">
        <f t="shared" si="1057"/>
        <v>#N/A</v>
      </c>
      <c r="HL27" s="169" t="e">
        <f t="shared" si="1058"/>
        <v>#N/A</v>
      </c>
      <c r="HM27" s="169" t="e">
        <f t="shared" si="1059"/>
        <v>#N/A</v>
      </c>
      <c r="HN27" s="169" t="e">
        <f t="shared" si="1060"/>
        <v>#N/A</v>
      </c>
      <c r="HO27" s="169" t="e">
        <f t="shared" si="1061"/>
        <v>#N/A</v>
      </c>
      <c r="HP27" s="169" t="e">
        <f t="shared" si="1062"/>
        <v>#N/A</v>
      </c>
      <c r="HQ27" s="169" t="e">
        <f t="shared" si="1063"/>
        <v>#N/A</v>
      </c>
      <c r="HR27" s="169" t="e">
        <f t="shared" si="1064"/>
        <v>#N/A</v>
      </c>
      <c r="HS27" s="169" t="e">
        <f t="shared" si="1065"/>
        <v>#N/A</v>
      </c>
      <c r="HT27" s="169" t="e">
        <f t="shared" si="1066"/>
        <v>#N/A</v>
      </c>
      <c r="HU27" s="169" t="e">
        <f t="shared" si="1067"/>
        <v>#N/A</v>
      </c>
      <c r="HV27" s="169" t="e">
        <f t="shared" si="1068"/>
        <v>#N/A</v>
      </c>
      <c r="HW27" s="169" t="e">
        <f t="shared" si="1069"/>
        <v>#N/A</v>
      </c>
      <c r="HX27" s="169" t="e">
        <f t="shared" si="1070"/>
        <v>#N/A</v>
      </c>
      <c r="HY27" s="169" t="e">
        <f t="shared" si="1071"/>
        <v>#N/A</v>
      </c>
      <c r="HZ27" s="169" t="e">
        <f t="shared" si="1072"/>
        <v>#N/A</v>
      </c>
      <c r="IA27" s="169" t="e">
        <f t="shared" si="1073"/>
        <v>#N/A</v>
      </c>
      <c r="IB27" s="169" t="e">
        <f t="shared" si="1074"/>
        <v>#N/A</v>
      </c>
      <c r="IC27" s="169" t="e">
        <f t="shared" si="1075"/>
        <v>#N/A</v>
      </c>
      <c r="ID27" s="169" t="e">
        <f t="shared" si="1076"/>
        <v>#N/A</v>
      </c>
      <c r="IE27" s="169" t="e">
        <f t="shared" si="1077"/>
        <v>#N/A</v>
      </c>
      <c r="IF27" s="169" t="e">
        <f t="shared" si="1078"/>
        <v>#N/A</v>
      </c>
      <c r="IG27" s="169" t="e">
        <f t="shared" si="1079"/>
        <v>#N/A</v>
      </c>
      <c r="IH27" s="169" t="e">
        <f t="shared" si="1080"/>
        <v>#N/A</v>
      </c>
      <c r="II27" s="169" t="e">
        <f t="shared" si="1081"/>
        <v>#N/A</v>
      </c>
      <c r="IJ27" s="169" t="e">
        <f t="shared" si="1082"/>
        <v>#N/A</v>
      </c>
      <c r="IK27" s="169" t="e">
        <f t="shared" si="1083"/>
        <v>#N/A</v>
      </c>
      <c r="IL27" s="169" t="e">
        <f t="shared" si="1084"/>
        <v>#N/A</v>
      </c>
      <c r="IM27" s="169" t="e">
        <f t="shared" si="1085"/>
        <v>#N/A</v>
      </c>
      <c r="IN27" s="169" t="e">
        <f t="shared" si="1086"/>
        <v>#N/A</v>
      </c>
      <c r="IO27" s="169" t="e">
        <f t="shared" si="1087"/>
        <v>#N/A</v>
      </c>
      <c r="IP27" s="169" t="e">
        <f t="shared" si="1088"/>
        <v>#N/A</v>
      </c>
      <c r="IQ27" s="169" t="e">
        <f t="shared" si="1089"/>
        <v>#N/A</v>
      </c>
      <c r="IR27" s="169" t="e">
        <f t="shared" si="1090"/>
        <v>#N/A</v>
      </c>
      <c r="IS27" s="169" t="e">
        <f t="shared" si="1091"/>
        <v>#N/A</v>
      </c>
      <c r="IT27" s="169" t="e">
        <f t="shared" si="1092"/>
        <v>#N/A</v>
      </c>
      <c r="IU27" s="169" t="e">
        <f t="shared" si="1093"/>
        <v>#N/A</v>
      </c>
      <c r="IV27" s="169" t="e">
        <f t="shared" si="1094"/>
        <v>#N/A</v>
      </c>
      <c r="IW27" s="169" t="e">
        <f t="shared" si="1095"/>
        <v>#N/A</v>
      </c>
      <c r="IX27" s="169" t="e">
        <f t="shared" si="1096"/>
        <v>#N/A</v>
      </c>
      <c r="IY27" s="169" t="e">
        <f t="shared" si="1097"/>
        <v>#N/A</v>
      </c>
      <c r="IZ27" s="169" t="e">
        <f t="shared" si="1098"/>
        <v>#N/A</v>
      </c>
      <c r="JA27" s="169" t="e">
        <f t="shared" si="1099"/>
        <v>#N/A</v>
      </c>
      <c r="JB27" s="169" t="e">
        <f t="shared" si="1100"/>
        <v>#N/A</v>
      </c>
      <c r="JC27" s="169" t="e">
        <f t="shared" si="1101"/>
        <v>#N/A</v>
      </c>
      <c r="JD27" s="169" t="e">
        <f t="shared" si="1102"/>
        <v>#N/A</v>
      </c>
      <c r="JE27" s="169" t="e">
        <f t="shared" si="1103"/>
        <v>#N/A</v>
      </c>
      <c r="JF27" s="169" t="e">
        <f t="shared" si="1104"/>
        <v>#N/A</v>
      </c>
      <c r="JG27" s="169" t="e">
        <f t="shared" si="1105"/>
        <v>#N/A</v>
      </c>
      <c r="JH27" s="169" t="e">
        <f t="shared" si="1106"/>
        <v>#N/A</v>
      </c>
      <c r="JI27" s="169" t="e">
        <f t="shared" si="1107"/>
        <v>#N/A</v>
      </c>
      <c r="JJ27" s="169" t="e">
        <f t="shared" si="1108"/>
        <v>#N/A</v>
      </c>
      <c r="JK27" s="169" t="e">
        <f t="shared" si="1109"/>
        <v>#N/A</v>
      </c>
      <c r="JL27" s="169" t="e">
        <f t="shared" si="1110"/>
        <v>#N/A</v>
      </c>
      <c r="JM27" s="169" t="e">
        <f t="shared" si="1111"/>
        <v>#N/A</v>
      </c>
      <c r="JN27" s="169" t="e">
        <f t="shared" si="1112"/>
        <v>#N/A</v>
      </c>
      <c r="JO27" s="169" t="e">
        <f t="shared" si="1113"/>
        <v>#N/A</v>
      </c>
      <c r="JP27" s="169" t="e">
        <f t="shared" si="1114"/>
        <v>#N/A</v>
      </c>
      <c r="JQ27" s="169" t="e">
        <f t="shared" si="1115"/>
        <v>#N/A</v>
      </c>
      <c r="JR27" s="169" t="e">
        <f t="shared" si="1116"/>
        <v>#N/A</v>
      </c>
      <c r="JS27" s="169" t="e">
        <f t="shared" si="1117"/>
        <v>#N/A</v>
      </c>
      <c r="JT27" s="169" t="e">
        <f t="shared" si="1118"/>
        <v>#N/A</v>
      </c>
      <c r="JU27" s="169" t="e">
        <f t="shared" si="1119"/>
        <v>#N/A</v>
      </c>
      <c r="JV27" s="169" t="e">
        <f t="shared" si="1120"/>
        <v>#N/A</v>
      </c>
      <c r="JW27" s="169" t="e">
        <f t="shared" si="1121"/>
        <v>#N/A</v>
      </c>
      <c r="JX27" s="169" t="e">
        <f t="shared" si="1122"/>
        <v>#N/A</v>
      </c>
      <c r="JY27" s="169" t="e">
        <f t="shared" si="1123"/>
        <v>#N/A</v>
      </c>
      <c r="JZ27" s="169" t="e">
        <f t="shared" si="1124"/>
        <v>#N/A</v>
      </c>
      <c r="KA27" s="169" t="e">
        <f t="shared" si="1125"/>
        <v>#N/A</v>
      </c>
      <c r="KB27" s="169" t="e">
        <f t="shared" si="1126"/>
        <v>#N/A</v>
      </c>
      <c r="KC27" s="169" t="e">
        <f t="shared" si="1127"/>
        <v>#N/A</v>
      </c>
      <c r="KD27" s="169" t="e">
        <f t="shared" si="1128"/>
        <v>#N/A</v>
      </c>
      <c r="KE27" s="169" t="e">
        <f t="shared" si="1129"/>
        <v>#N/A</v>
      </c>
      <c r="KF27" s="169" t="e">
        <f t="shared" si="1130"/>
        <v>#N/A</v>
      </c>
      <c r="KG27" s="169" t="e">
        <f t="shared" si="1131"/>
        <v>#N/A</v>
      </c>
      <c r="KH27" s="169" t="e">
        <f t="shared" si="1132"/>
        <v>#N/A</v>
      </c>
      <c r="KI27" s="169" t="e">
        <f t="shared" si="1133"/>
        <v>#N/A</v>
      </c>
      <c r="KJ27" s="169" t="e">
        <f t="shared" si="1134"/>
        <v>#N/A</v>
      </c>
      <c r="KK27" s="169" t="e">
        <f t="shared" si="1135"/>
        <v>#N/A</v>
      </c>
      <c r="KL27" s="169" t="e">
        <f t="shared" si="1136"/>
        <v>#N/A</v>
      </c>
      <c r="KM27" s="169" t="e">
        <f t="shared" si="1137"/>
        <v>#N/A</v>
      </c>
      <c r="KN27" s="169" t="e">
        <f t="shared" si="1138"/>
        <v>#N/A</v>
      </c>
    </row>
    <row r="28" spans="1:300" x14ac:dyDescent="0.3">
      <c r="A28" t="str">
        <f t="shared" si="904"/>
        <v>China</v>
      </c>
      <c r="G28" s="169">
        <f t="shared" si="905"/>
        <v>0.36984991212006024</v>
      </c>
      <c r="H28" s="169">
        <f t="shared" si="899"/>
        <v>0.42857697689043939</v>
      </c>
      <c r="I28" s="169">
        <f t="shared" si="899"/>
        <v>0.41439787262929412</v>
      </c>
      <c r="J28" s="169">
        <f t="shared" si="899"/>
        <v>0.3991769466940735</v>
      </c>
      <c r="K28" s="169">
        <f t="shared" si="899"/>
        <v>0.33883764250940512</v>
      </c>
      <c r="L28" s="169">
        <f t="shared" si="899"/>
        <v>0.29636688813953627</v>
      </c>
      <c r="M28" s="169">
        <f t="shared" si="899"/>
        <v>0.26322092582769097</v>
      </c>
      <c r="N28" s="169">
        <f t="shared" si="899"/>
        <v>0.24831177783738712</v>
      </c>
      <c r="O28" s="169">
        <f t="shared" si="899"/>
        <v>0.24038869790692963</v>
      </c>
      <c r="P28" s="169">
        <f t="shared" si="899"/>
        <v>0.23699860645815449</v>
      </c>
      <c r="Q28" s="169">
        <f t="shared" si="899"/>
        <v>0.21504438982598181</v>
      </c>
      <c r="R28" s="169">
        <f t="shared" si="899"/>
        <v>0.18589924576493341</v>
      </c>
      <c r="S28" s="169">
        <f t="shared" si="899"/>
        <v>0.15979612354674519</v>
      </c>
      <c r="T28" s="169">
        <f t="shared" si="899"/>
        <v>0.13792777949376078</v>
      </c>
      <c r="U28" s="169">
        <f t="shared" si="899"/>
        <v>0.13026526202192681</v>
      </c>
      <c r="V28" s="169">
        <f t="shared" si="899"/>
        <v>0.12460332434510442</v>
      </c>
      <c r="W28" s="169">
        <f t="shared" si="899"/>
        <v>0.11204305599300161</v>
      </c>
      <c r="X28" s="169">
        <f t="shared" si="899"/>
        <v>0.1079122731604832</v>
      </c>
      <c r="Y28" s="169">
        <f t="shared" si="899"/>
        <v>0.10462445796893098</v>
      </c>
      <c r="Z28" s="169">
        <f t="shared" si="899"/>
        <v>0.10863457849710063</v>
      </c>
      <c r="AA28" s="169">
        <f t="shared" si="899"/>
        <v>0.10359551109273298</v>
      </c>
      <c r="AB28" s="169">
        <f t="shared" si="899"/>
        <v>0.10307000830647646</v>
      </c>
      <c r="AC28" s="169">
        <f t="shared" si="899"/>
        <v>9.4618026425308477E-2</v>
      </c>
      <c r="AD28" s="169">
        <f t="shared" si="899"/>
        <v>8.5063082558198611E-2</v>
      </c>
      <c r="AE28" s="169">
        <f t="shared" si="899"/>
        <v>6.9512143039497223E-2</v>
      </c>
      <c r="AF28" s="169">
        <f t="shared" si="899"/>
        <v>5.9321651043748425E-2</v>
      </c>
      <c r="AG28" s="169">
        <f t="shared" si="899"/>
        <v>5.5098251004150077E-2</v>
      </c>
      <c r="AH28" s="169">
        <f t="shared" si="899"/>
        <v>4.826314073266761E-2</v>
      </c>
      <c r="AI28" s="169">
        <f t="shared" si="899"/>
        <v>4.597744406506258E-2</v>
      </c>
      <c r="AJ28" s="169">
        <f t="shared" si="899"/>
        <v>3.9294347515847296E-2</v>
      </c>
      <c r="AK28" s="169">
        <f t="shared" si="899"/>
        <v>3.8916205845652696E-2</v>
      </c>
      <c r="AL28" s="169">
        <f t="shared" si="899"/>
        <v>3.2917271633625088E-2</v>
      </c>
      <c r="AM28" s="169">
        <f t="shared" si="899"/>
        <v>2.998711768448999E-2</v>
      </c>
      <c r="AN28" s="169">
        <f t="shared" si="899"/>
        <v>2.2800719179900081E-2</v>
      </c>
      <c r="AO28" s="169">
        <f t="shared" si="899"/>
        <v>1.9938768555756308E-2</v>
      </c>
      <c r="AP28" s="169">
        <f t="shared" si="899"/>
        <v>1.5721197604866344E-2</v>
      </c>
      <c r="AQ28" s="169">
        <f t="shared" si="899"/>
        <v>1.4466760415312288E-2</v>
      </c>
      <c r="AR28" s="169">
        <f t="shared" si="899"/>
        <v>1.3931449971518553E-2</v>
      </c>
      <c r="AS28" s="169">
        <f t="shared" si="899"/>
        <v>1.331370576197218E-2</v>
      </c>
      <c r="AT28" s="169">
        <f t="shared" si="899"/>
        <v>1.2471013582985005E-2</v>
      </c>
      <c r="AU28" s="169">
        <f t="shared" si="899"/>
        <v>1.1520652724725577E-2</v>
      </c>
      <c r="AV28" s="169">
        <f t="shared" si="899"/>
        <v>1.0830450737142247E-2</v>
      </c>
      <c r="AW28" s="169">
        <f t="shared" si="899"/>
        <v>1.0001928488745001E-2</v>
      </c>
      <c r="AX28" s="169">
        <f t="shared" si="899"/>
        <v>9.1609572949685383E-3</v>
      </c>
      <c r="AY28" s="169">
        <f t="shared" si="899"/>
        <v>8.2934336289062962E-3</v>
      </c>
      <c r="AZ28" s="169">
        <f t="shared" si="899"/>
        <v>7.3641502339187133E-3</v>
      </c>
      <c r="BA28" s="169">
        <f t="shared" si="899"/>
        <v>6.3692691803052997E-3</v>
      </c>
      <c r="BB28" s="169">
        <f t="shared" si="899"/>
        <v>5.3264320995709546E-3</v>
      </c>
      <c r="BC28" s="169">
        <f t="shared" si="899"/>
        <v>4.5323029637635388E-3</v>
      </c>
      <c r="BD28" s="169">
        <f t="shared" si="899"/>
        <v>4.0021413163902802E-3</v>
      </c>
      <c r="BE28" s="169">
        <f t="shared" si="899"/>
        <v>3.7312520504316402E-3</v>
      </c>
      <c r="BF28" s="169">
        <f t="shared" si="899"/>
        <v>3.6520847522253006E-3</v>
      </c>
      <c r="BG28" s="169">
        <f t="shared" si="899"/>
        <v>3.64041256115503E-3</v>
      </c>
      <c r="BH28" s="169">
        <f t="shared" si="899"/>
        <v>3.4644851600066731E-3</v>
      </c>
      <c r="BI28" s="169">
        <f t="shared" si="899"/>
        <v>3.0612261818706208E-3</v>
      </c>
      <c r="BJ28" s="169">
        <f t="shared" si="899"/>
        <v>2.8033634311460296E-3</v>
      </c>
      <c r="BK28" s="169">
        <f t="shared" si="899"/>
        <v>2.4451654017734192E-3</v>
      </c>
      <c r="BL28" s="169">
        <f t="shared" si="899"/>
        <v>2.2333399545513277E-3</v>
      </c>
      <c r="BM28" s="169">
        <f t="shared" si="899"/>
        <v>1.9833351484946546E-3</v>
      </c>
      <c r="BN28" s="169">
        <f t="shared" si="899"/>
        <v>1.959321759884558E-3</v>
      </c>
      <c r="BO28" s="169">
        <f t="shared" si="899"/>
        <v>1.7520558088339744E-3</v>
      </c>
      <c r="BP28" s="169">
        <f t="shared" si="906"/>
        <v>1.6063297810585315E-3</v>
      </c>
      <c r="BQ28" s="169">
        <f t="shared" si="907"/>
        <v>1.420320454865287E-3</v>
      </c>
      <c r="BR28" s="169">
        <f t="shared" si="908"/>
        <v>1.4390121386641901E-3</v>
      </c>
      <c r="BS28" s="169">
        <f t="shared" si="909"/>
        <v>1.295334307712448E-3</v>
      </c>
      <c r="BT28" s="169">
        <f t="shared" si="910"/>
        <v>1.232854486552748E-3</v>
      </c>
      <c r="BU28" s="169">
        <f t="shared" si="911"/>
        <v>1.2308846601812491E-3</v>
      </c>
      <c r="BV28" s="169">
        <f t="shared" si="912"/>
        <v>1.3097777352486517E-3</v>
      </c>
      <c r="BW28" s="169" t="e">
        <f t="shared" si="913"/>
        <v>#N/A</v>
      </c>
      <c r="BX28" s="169" t="e">
        <f t="shared" si="914"/>
        <v>#N/A</v>
      </c>
      <c r="BY28" s="169" t="e">
        <f t="shared" si="915"/>
        <v>#N/A</v>
      </c>
      <c r="BZ28" s="169" t="e">
        <f t="shared" si="916"/>
        <v>#N/A</v>
      </c>
      <c r="CA28" s="169" t="e">
        <f t="shared" si="917"/>
        <v>#N/A</v>
      </c>
      <c r="CB28" s="169" t="e">
        <f t="shared" si="918"/>
        <v>#N/A</v>
      </c>
      <c r="CC28" s="169" t="e">
        <f t="shared" si="919"/>
        <v>#N/A</v>
      </c>
      <c r="CD28" s="169" t="e">
        <f t="shared" si="920"/>
        <v>#N/A</v>
      </c>
      <c r="CE28" s="169" t="e">
        <f t="shared" si="921"/>
        <v>#N/A</v>
      </c>
      <c r="CF28" s="169" t="e">
        <f t="shared" si="922"/>
        <v>#N/A</v>
      </c>
      <c r="CG28" s="169" t="e">
        <f t="shared" si="923"/>
        <v>#N/A</v>
      </c>
      <c r="CH28" s="169" t="e">
        <f t="shared" si="924"/>
        <v>#N/A</v>
      </c>
      <c r="CI28" s="169" t="e">
        <f t="shared" si="925"/>
        <v>#N/A</v>
      </c>
      <c r="CJ28" s="169" t="e">
        <f t="shared" si="926"/>
        <v>#N/A</v>
      </c>
      <c r="CK28" s="169" t="e">
        <f t="shared" si="927"/>
        <v>#N/A</v>
      </c>
      <c r="CL28" s="169" t="e">
        <f t="shared" si="928"/>
        <v>#N/A</v>
      </c>
      <c r="CM28" s="169" t="e">
        <f t="shared" si="929"/>
        <v>#N/A</v>
      </c>
      <c r="CN28" s="169" t="e">
        <f t="shared" si="930"/>
        <v>#N/A</v>
      </c>
      <c r="CO28" s="169" t="e">
        <f t="shared" si="931"/>
        <v>#N/A</v>
      </c>
      <c r="CP28" s="169" t="e">
        <f t="shared" si="932"/>
        <v>#N/A</v>
      </c>
      <c r="CQ28" s="169" t="e">
        <f t="shared" si="933"/>
        <v>#N/A</v>
      </c>
      <c r="CR28" s="169" t="e">
        <f t="shared" si="934"/>
        <v>#N/A</v>
      </c>
      <c r="CS28" s="169" t="e">
        <f t="shared" si="935"/>
        <v>#N/A</v>
      </c>
      <c r="CT28" s="169" t="e">
        <f t="shared" si="936"/>
        <v>#N/A</v>
      </c>
      <c r="CU28" s="169" t="e">
        <f t="shared" si="937"/>
        <v>#N/A</v>
      </c>
      <c r="CV28" s="169" t="e">
        <f t="shared" si="938"/>
        <v>#N/A</v>
      </c>
      <c r="CW28" s="169" t="e">
        <f t="shared" si="939"/>
        <v>#N/A</v>
      </c>
      <c r="CX28" s="169" t="e">
        <f t="shared" si="940"/>
        <v>#N/A</v>
      </c>
      <c r="CY28" s="169" t="e">
        <f t="shared" si="941"/>
        <v>#N/A</v>
      </c>
      <c r="CZ28" s="169" t="e">
        <f t="shared" si="942"/>
        <v>#N/A</v>
      </c>
      <c r="DA28" s="169" t="e">
        <f t="shared" si="943"/>
        <v>#N/A</v>
      </c>
      <c r="DB28" s="169" t="e">
        <f t="shared" si="944"/>
        <v>#N/A</v>
      </c>
      <c r="DC28" s="169" t="e">
        <f t="shared" si="945"/>
        <v>#N/A</v>
      </c>
      <c r="DD28" s="169" t="e">
        <f t="shared" si="946"/>
        <v>#N/A</v>
      </c>
      <c r="DE28" s="169" t="e">
        <f t="shared" si="947"/>
        <v>#N/A</v>
      </c>
      <c r="DF28" s="169" t="e">
        <f t="shared" si="948"/>
        <v>#N/A</v>
      </c>
      <c r="DG28" s="169" t="e">
        <f t="shared" si="949"/>
        <v>#N/A</v>
      </c>
      <c r="DH28" s="169" t="e">
        <f t="shared" si="950"/>
        <v>#N/A</v>
      </c>
      <c r="DI28" s="169" t="e">
        <f t="shared" si="951"/>
        <v>#N/A</v>
      </c>
      <c r="DJ28" s="169" t="e">
        <f t="shared" si="952"/>
        <v>#N/A</v>
      </c>
      <c r="DK28" s="169" t="e">
        <f t="shared" si="953"/>
        <v>#N/A</v>
      </c>
      <c r="DL28" s="169" t="e">
        <f t="shared" si="954"/>
        <v>#N/A</v>
      </c>
      <c r="DM28" s="169" t="e">
        <f t="shared" si="955"/>
        <v>#N/A</v>
      </c>
      <c r="DN28" s="169" t="e">
        <f t="shared" si="956"/>
        <v>#N/A</v>
      </c>
      <c r="DO28" s="169" t="e">
        <f t="shared" si="957"/>
        <v>#N/A</v>
      </c>
      <c r="DP28" s="169" t="e">
        <f t="shared" si="958"/>
        <v>#N/A</v>
      </c>
      <c r="DQ28" s="169" t="e">
        <f t="shared" si="959"/>
        <v>#N/A</v>
      </c>
      <c r="DR28" s="169" t="e">
        <f t="shared" si="960"/>
        <v>#N/A</v>
      </c>
      <c r="DS28" s="169" t="e">
        <f t="shared" si="961"/>
        <v>#N/A</v>
      </c>
      <c r="DT28" s="169" t="e">
        <f t="shared" si="962"/>
        <v>#N/A</v>
      </c>
      <c r="DU28" s="169" t="e">
        <f t="shared" si="963"/>
        <v>#N/A</v>
      </c>
      <c r="DV28" s="169" t="e">
        <f t="shared" si="964"/>
        <v>#N/A</v>
      </c>
      <c r="DW28" s="169" t="e">
        <f t="shared" si="965"/>
        <v>#N/A</v>
      </c>
      <c r="DX28" s="169" t="e">
        <f t="shared" si="966"/>
        <v>#N/A</v>
      </c>
      <c r="DY28" s="169" t="e">
        <f t="shared" si="967"/>
        <v>#N/A</v>
      </c>
      <c r="DZ28" s="169" t="e">
        <f t="shared" si="968"/>
        <v>#N/A</v>
      </c>
      <c r="EA28" s="169" t="e">
        <f t="shared" si="969"/>
        <v>#N/A</v>
      </c>
      <c r="EB28" s="169" t="e">
        <f t="shared" si="970"/>
        <v>#N/A</v>
      </c>
      <c r="EC28" s="169" t="e">
        <f t="shared" si="971"/>
        <v>#N/A</v>
      </c>
      <c r="ED28" s="169" t="e">
        <f t="shared" si="972"/>
        <v>#N/A</v>
      </c>
      <c r="EE28" s="169" t="e">
        <f t="shared" si="973"/>
        <v>#N/A</v>
      </c>
      <c r="EF28" s="169" t="e">
        <f t="shared" si="974"/>
        <v>#N/A</v>
      </c>
      <c r="EG28" s="169" t="e">
        <f t="shared" si="975"/>
        <v>#N/A</v>
      </c>
      <c r="EH28" s="169" t="e">
        <f t="shared" si="976"/>
        <v>#N/A</v>
      </c>
      <c r="EI28" s="169" t="e">
        <f t="shared" si="977"/>
        <v>#N/A</v>
      </c>
      <c r="EJ28" s="169" t="e">
        <f t="shared" si="978"/>
        <v>#N/A</v>
      </c>
      <c r="EK28" s="169" t="e">
        <f t="shared" si="979"/>
        <v>#N/A</v>
      </c>
      <c r="EL28" s="169" t="e">
        <f t="shared" si="980"/>
        <v>#N/A</v>
      </c>
      <c r="EM28" s="169" t="e">
        <f t="shared" si="981"/>
        <v>#N/A</v>
      </c>
      <c r="EN28" s="169" t="e">
        <f t="shared" si="982"/>
        <v>#N/A</v>
      </c>
      <c r="EO28" s="169" t="e">
        <f t="shared" si="983"/>
        <v>#N/A</v>
      </c>
      <c r="EP28" s="169" t="e">
        <f t="shared" si="984"/>
        <v>#N/A</v>
      </c>
      <c r="EQ28" s="169" t="e">
        <f t="shared" si="985"/>
        <v>#N/A</v>
      </c>
      <c r="ER28" s="169" t="e">
        <f t="shared" si="986"/>
        <v>#N/A</v>
      </c>
      <c r="ES28" s="169" t="e">
        <f t="shared" si="987"/>
        <v>#N/A</v>
      </c>
      <c r="ET28" s="169" t="e">
        <f t="shared" si="988"/>
        <v>#N/A</v>
      </c>
      <c r="EU28" s="169" t="e">
        <f t="shared" si="989"/>
        <v>#N/A</v>
      </c>
      <c r="EV28" s="169" t="e">
        <f t="shared" si="990"/>
        <v>#N/A</v>
      </c>
      <c r="EW28" s="169" t="e">
        <f t="shared" si="991"/>
        <v>#N/A</v>
      </c>
      <c r="EX28" s="169" t="e">
        <f t="shared" si="992"/>
        <v>#N/A</v>
      </c>
      <c r="EY28" s="169" t="e">
        <f t="shared" si="993"/>
        <v>#N/A</v>
      </c>
      <c r="EZ28" s="169" t="e">
        <f t="shared" si="994"/>
        <v>#N/A</v>
      </c>
      <c r="FA28" s="169" t="e">
        <f t="shared" si="995"/>
        <v>#N/A</v>
      </c>
      <c r="FB28" s="169" t="e">
        <f t="shared" si="996"/>
        <v>#N/A</v>
      </c>
      <c r="FC28" s="169" t="e">
        <f t="shared" si="997"/>
        <v>#N/A</v>
      </c>
      <c r="FD28" s="169" t="e">
        <f t="shared" si="998"/>
        <v>#N/A</v>
      </c>
      <c r="FE28" s="169" t="e">
        <f t="shared" si="999"/>
        <v>#N/A</v>
      </c>
      <c r="FF28" s="169" t="e">
        <f t="shared" si="1000"/>
        <v>#N/A</v>
      </c>
      <c r="FG28" s="169" t="e">
        <f t="shared" si="1001"/>
        <v>#N/A</v>
      </c>
      <c r="FH28" s="169" t="e">
        <f t="shared" si="1002"/>
        <v>#N/A</v>
      </c>
      <c r="FI28" s="169" t="e">
        <f t="shared" si="1003"/>
        <v>#N/A</v>
      </c>
      <c r="FJ28" s="169" t="e">
        <f t="shared" si="1004"/>
        <v>#N/A</v>
      </c>
      <c r="FK28" s="169" t="e">
        <f t="shared" si="1005"/>
        <v>#N/A</v>
      </c>
      <c r="FL28" s="169" t="e">
        <f t="shared" si="1006"/>
        <v>#N/A</v>
      </c>
      <c r="FM28" s="169" t="e">
        <f t="shared" si="1007"/>
        <v>#N/A</v>
      </c>
      <c r="FN28" s="169" t="e">
        <f t="shared" si="1008"/>
        <v>#N/A</v>
      </c>
      <c r="FO28" s="169" t="e">
        <f t="shared" si="1009"/>
        <v>#N/A</v>
      </c>
      <c r="FP28" s="169" t="e">
        <f t="shared" si="1010"/>
        <v>#N/A</v>
      </c>
      <c r="FQ28" s="169" t="e">
        <f t="shared" si="1011"/>
        <v>#N/A</v>
      </c>
      <c r="FR28" s="169" t="e">
        <f t="shared" si="1012"/>
        <v>#N/A</v>
      </c>
      <c r="FS28" s="169" t="e">
        <f t="shared" si="1013"/>
        <v>#N/A</v>
      </c>
      <c r="FT28" s="169" t="e">
        <f t="shared" si="1014"/>
        <v>#N/A</v>
      </c>
      <c r="FU28" s="169" t="e">
        <f t="shared" si="1015"/>
        <v>#N/A</v>
      </c>
      <c r="FV28" s="169" t="e">
        <f t="shared" si="1016"/>
        <v>#N/A</v>
      </c>
      <c r="FW28" s="169" t="e">
        <f t="shared" si="1017"/>
        <v>#N/A</v>
      </c>
      <c r="FX28" s="169" t="e">
        <f t="shared" si="1018"/>
        <v>#N/A</v>
      </c>
      <c r="FY28" s="169" t="e">
        <f t="shared" si="1019"/>
        <v>#N/A</v>
      </c>
      <c r="FZ28" s="169" t="e">
        <f t="shared" si="1020"/>
        <v>#N/A</v>
      </c>
      <c r="GA28" s="169" t="e">
        <f t="shared" si="1021"/>
        <v>#N/A</v>
      </c>
      <c r="GB28" s="169" t="e">
        <f t="shared" si="1022"/>
        <v>#N/A</v>
      </c>
      <c r="GC28" s="169" t="e">
        <f t="shared" si="1023"/>
        <v>#N/A</v>
      </c>
      <c r="GD28" s="169" t="e">
        <f t="shared" si="1024"/>
        <v>#N/A</v>
      </c>
      <c r="GE28" s="169" t="e">
        <f t="shared" si="1025"/>
        <v>#N/A</v>
      </c>
      <c r="GF28" s="169" t="e">
        <f t="shared" si="1026"/>
        <v>#N/A</v>
      </c>
      <c r="GG28" s="169" t="e">
        <f t="shared" si="1027"/>
        <v>#N/A</v>
      </c>
      <c r="GH28" s="169" t="e">
        <f t="shared" si="1028"/>
        <v>#N/A</v>
      </c>
      <c r="GI28" s="169" t="e">
        <f t="shared" si="1029"/>
        <v>#N/A</v>
      </c>
      <c r="GJ28" s="169" t="e">
        <f t="shared" si="1030"/>
        <v>#N/A</v>
      </c>
      <c r="GK28" s="169" t="e">
        <f t="shared" si="1031"/>
        <v>#N/A</v>
      </c>
      <c r="GL28" s="169" t="e">
        <f t="shared" si="1032"/>
        <v>#N/A</v>
      </c>
      <c r="GM28" s="169" t="e">
        <f t="shared" si="1033"/>
        <v>#N/A</v>
      </c>
      <c r="GN28" s="169" t="e">
        <f t="shared" si="1034"/>
        <v>#N/A</v>
      </c>
      <c r="GO28" s="169" t="e">
        <f t="shared" si="1035"/>
        <v>#N/A</v>
      </c>
      <c r="GP28" s="169" t="e">
        <f t="shared" si="1036"/>
        <v>#N/A</v>
      </c>
      <c r="GQ28" s="169" t="e">
        <f t="shared" si="1037"/>
        <v>#N/A</v>
      </c>
      <c r="GR28" s="169" t="e">
        <f t="shared" si="1038"/>
        <v>#N/A</v>
      </c>
      <c r="GS28" s="169" t="e">
        <f t="shared" si="1039"/>
        <v>#N/A</v>
      </c>
      <c r="GT28" s="169" t="e">
        <f t="shared" si="1040"/>
        <v>#N/A</v>
      </c>
      <c r="GU28" s="169" t="e">
        <f t="shared" si="1041"/>
        <v>#N/A</v>
      </c>
      <c r="GV28" s="169" t="e">
        <f t="shared" si="1042"/>
        <v>#N/A</v>
      </c>
      <c r="GW28" s="169" t="e">
        <f t="shared" si="1043"/>
        <v>#N/A</v>
      </c>
      <c r="GX28" s="169" t="e">
        <f t="shared" si="1044"/>
        <v>#N/A</v>
      </c>
      <c r="GY28" s="169" t="e">
        <f t="shared" si="1045"/>
        <v>#N/A</v>
      </c>
      <c r="GZ28" s="169" t="e">
        <f t="shared" si="1046"/>
        <v>#N/A</v>
      </c>
      <c r="HA28" s="169" t="e">
        <f t="shared" si="1047"/>
        <v>#N/A</v>
      </c>
      <c r="HB28" s="169" t="e">
        <f t="shared" si="1048"/>
        <v>#N/A</v>
      </c>
      <c r="HC28" s="169" t="e">
        <f t="shared" si="1049"/>
        <v>#N/A</v>
      </c>
      <c r="HD28" s="169" t="e">
        <f t="shared" si="1050"/>
        <v>#N/A</v>
      </c>
      <c r="HE28" s="169" t="e">
        <f t="shared" si="1051"/>
        <v>#N/A</v>
      </c>
      <c r="HF28" s="169" t="e">
        <f t="shared" si="1052"/>
        <v>#N/A</v>
      </c>
      <c r="HG28" s="169" t="e">
        <f t="shared" si="1053"/>
        <v>#N/A</v>
      </c>
      <c r="HH28" s="169" t="e">
        <f t="shared" si="1054"/>
        <v>#N/A</v>
      </c>
      <c r="HI28" s="169" t="e">
        <f t="shared" si="1055"/>
        <v>#N/A</v>
      </c>
      <c r="HJ28" s="169" t="e">
        <f t="shared" si="1056"/>
        <v>#N/A</v>
      </c>
      <c r="HK28" s="169" t="e">
        <f t="shared" si="1057"/>
        <v>#N/A</v>
      </c>
      <c r="HL28" s="169" t="e">
        <f t="shared" si="1058"/>
        <v>#N/A</v>
      </c>
      <c r="HM28" s="169" t="e">
        <f t="shared" si="1059"/>
        <v>#N/A</v>
      </c>
      <c r="HN28" s="169" t="e">
        <f t="shared" si="1060"/>
        <v>#N/A</v>
      </c>
      <c r="HO28" s="169" t="e">
        <f t="shared" si="1061"/>
        <v>#N/A</v>
      </c>
      <c r="HP28" s="169" t="e">
        <f t="shared" si="1062"/>
        <v>#N/A</v>
      </c>
      <c r="HQ28" s="169" t="e">
        <f t="shared" si="1063"/>
        <v>#N/A</v>
      </c>
      <c r="HR28" s="169" t="e">
        <f t="shared" si="1064"/>
        <v>#N/A</v>
      </c>
      <c r="HS28" s="169" t="e">
        <f t="shared" si="1065"/>
        <v>#N/A</v>
      </c>
      <c r="HT28" s="169" t="e">
        <f t="shared" si="1066"/>
        <v>#N/A</v>
      </c>
      <c r="HU28" s="169" t="e">
        <f t="shared" si="1067"/>
        <v>#N/A</v>
      </c>
      <c r="HV28" s="169" t="e">
        <f t="shared" si="1068"/>
        <v>#N/A</v>
      </c>
      <c r="HW28" s="169" t="e">
        <f t="shared" si="1069"/>
        <v>#N/A</v>
      </c>
      <c r="HX28" s="169" t="e">
        <f t="shared" si="1070"/>
        <v>#N/A</v>
      </c>
      <c r="HY28" s="169" t="e">
        <f t="shared" si="1071"/>
        <v>#N/A</v>
      </c>
      <c r="HZ28" s="169" t="e">
        <f t="shared" si="1072"/>
        <v>#N/A</v>
      </c>
      <c r="IA28" s="169" t="e">
        <f t="shared" si="1073"/>
        <v>#N/A</v>
      </c>
      <c r="IB28" s="169" t="e">
        <f t="shared" si="1074"/>
        <v>#N/A</v>
      </c>
      <c r="IC28" s="169" t="e">
        <f t="shared" si="1075"/>
        <v>#N/A</v>
      </c>
      <c r="ID28" s="169" t="e">
        <f t="shared" si="1076"/>
        <v>#N/A</v>
      </c>
      <c r="IE28" s="169" t="e">
        <f t="shared" si="1077"/>
        <v>#N/A</v>
      </c>
      <c r="IF28" s="169" t="e">
        <f t="shared" si="1078"/>
        <v>#N/A</v>
      </c>
      <c r="IG28" s="169" t="e">
        <f t="shared" si="1079"/>
        <v>#N/A</v>
      </c>
      <c r="IH28" s="169" t="e">
        <f t="shared" si="1080"/>
        <v>#N/A</v>
      </c>
      <c r="II28" s="169" t="e">
        <f t="shared" si="1081"/>
        <v>#N/A</v>
      </c>
      <c r="IJ28" s="169" t="e">
        <f t="shared" si="1082"/>
        <v>#N/A</v>
      </c>
      <c r="IK28" s="169" t="e">
        <f t="shared" si="1083"/>
        <v>#N/A</v>
      </c>
      <c r="IL28" s="169" t="e">
        <f t="shared" si="1084"/>
        <v>#N/A</v>
      </c>
      <c r="IM28" s="169" t="e">
        <f t="shared" si="1085"/>
        <v>#N/A</v>
      </c>
      <c r="IN28" s="169" t="e">
        <f t="shared" si="1086"/>
        <v>#N/A</v>
      </c>
      <c r="IO28" s="169" t="e">
        <f t="shared" si="1087"/>
        <v>#N/A</v>
      </c>
      <c r="IP28" s="169" t="e">
        <f t="shared" si="1088"/>
        <v>#N/A</v>
      </c>
      <c r="IQ28" s="169" t="e">
        <f t="shared" si="1089"/>
        <v>#N/A</v>
      </c>
      <c r="IR28" s="169" t="e">
        <f t="shared" si="1090"/>
        <v>#N/A</v>
      </c>
      <c r="IS28" s="169" t="e">
        <f t="shared" si="1091"/>
        <v>#N/A</v>
      </c>
      <c r="IT28" s="169" t="e">
        <f t="shared" si="1092"/>
        <v>#N/A</v>
      </c>
      <c r="IU28" s="169" t="e">
        <f t="shared" si="1093"/>
        <v>#N/A</v>
      </c>
      <c r="IV28" s="169" t="e">
        <f t="shared" si="1094"/>
        <v>#N/A</v>
      </c>
      <c r="IW28" s="169" t="e">
        <f t="shared" si="1095"/>
        <v>#N/A</v>
      </c>
      <c r="IX28" s="169" t="e">
        <f t="shared" si="1096"/>
        <v>#N/A</v>
      </c>
      <c r="IY28" s="169" t="e">
        <f t="shared" si="1097"/>
        <v>#N/A</v>
      </c>
      <c r="IZ28" s="169" t="e">
        <f t="shared" si="1098"/>
        <v>#N/A</v>
      </c>
      <c r="JA28" s="169" t="e">
        <f t="shared" si="1099"/>
        <v>#N/A</v>
      </c>
      <c r="JB28" s="169" t="e">
        <f t="shared" si="1100"/>
        <v>#N/A</v>
      </c>
      <c r="JC28" s="169" t="e">
        <f t="shared" si="1101"/>
        <v>#N/A</v>
      </c>
      <c r="JD28" s="169" t="e">
        <f t="shared" si="1102"/>
        <v>#N/A</v>
      </c>
      <c r="JE28" s="169" t="e">
        <f t="shared" si="1103"/>
        <v>#N/A</v>
      </c>
      <c r="JF28" s="169" t="e">
        <f t="shared" si="1104"/>
        <v>#N/A</v>
      </c>
      <c r="JG28" s="169" t="e">
        <f t="shared" si="1105"/>
        <v>#N/A</v>
      </c>
      <c r="JH28" s="169" t="e">
        <f t="shared" si="1106"/>
        <v>#N/A</v>
      </c>
      <c r="JI28" s="169" t="e">
        <f t="shared" si="1107"/>
        <v>#N/A</v>
      </c>
      <c r="JJ28" s="169" t="e">
        <f t="shared" si="1108"/>
        <v>#N/A</v>
      </c>
      <c r="JK28" s="169" t="e">
        <f t="shared" si="1109"/>
        <v>#N/A</v>
      </c>
      <c r="JL28" s="169" t="e">
        <f t="shared" si="1110"/>
        <v>#N/A</v>
      </c>
      <c r="JM28" s="169" t="e">
        <f t="shared" si="1111"/>
        <v>#N/A</v>
      </c>
      <c r="JN28" s="169" t="e">
        <f t="shared" si="1112"/>
        <v>#N/A</v>
      </c>
      <c r="JO28" s="169" t="e">
        <f t="shared" si="1113"/>
        <v>#N/A</v>
      </c>
      <c r="JP28" s="169" t="e">
        <f t="shared" si="1114"/>
        <v>#N/A</v>
      </c>
      <c r="JQ28" s="169" t="e">
        <f t="shared" si="1115"/>
        <v>#N/A</v>
      </c>
      <c r="JR28" s="169" t="e">
        <f t="shared" si="1116"/>
        <v>#N/A</v>
      </c>
      <c r="JS28" s="169" t="e">
        <f t="shared" si="1117"/>
        <v>#N/A</v>
      </c>
      <c r="JT28" s="169" t="e">
        <f t="shared" si="1118"/>
        <v>#N/A</v>
      </c>
      <c r="JU28" s="169" t="e">
        <f t="shared" si="1119"/>
        <v>#N/A</v>
      </c>
      <c r="JV28" s="169" t="e">
        <f t="shared" si="1120"/>
        <v>#N/A</v>
      </c>
      <c r="JW28" s="169" t="e">
        <f t="shared" si="1121"/>
        <v>#N/A</v>
      </c>
      <c r="JX28" s="169" t="e">
        <f t="shared" si="1122"/>
        <v>#N/A</v>
      </c>
      <c r="JY28" s="169" t="e">
        <f t="shared" si="1123"/>
        <v>#N/A</v>
      </c>
      <c r="JZ28" s="169" t="e">
        <f t="shared" si="1124"/>
        <v>#N/A</v>
      </c>
      <c r="KA28" s="169" t="e">
        <f t="shared" si="1125"/>
        <v>#N/A</v>
      </c>
      <c r="KB28" s="169" t="e">
        <f t="shared" si="1126"/>
        <v>#N/A</v>
      </c>
      <c r="KC28" s="169" t="e">
        <f t="shared" si="1127"/>
        <v>#N/A</v>
      </c>
      <c r="KD28" s="169" t="e">
        <f t="shared" si="1128"/>
        <v>#N/A</v>
      </c>
      <c r="KE28" s="169" t="e">
        <f t="shared" si="1129"/>
        <v>#N/A</v>
      </c>
      <c r="KF28" s="169" t="e">
        <f t="shared" si="1130"/>
        <v>#N/A</v>
      </c>
      <c r="KG28" s="169" t="e">
        <f t="shared" si="1131"/>
        <v>#N/A</v>
      </c>
      <c r="KH28" s="169" t="e">
        <f t="shared" si="1132"/>
        <v>#N/A</v>
      </c>
      <c r="KI28" s="169" t="e">
        <f t="shared" si="1133"/>
        <v>#N/A</v>
      </c>
      <c r="KJ28" s="169" t="e">
        <f t="shared" si="1134"/>
        <v>#N/A</v>
      </c>
      <c r="KK28" s="169" t="e">
        <f t="shared" si="1135"/>
        <v>#N/A</v>
      </c>
      <c r="KL28" s="169" t="e">
        <f t="shared" si="1136"/>
        <v>#N/A</v>
      </c>
      <c r="KM28" s="169" t="e">
        <f t="shared" si="1137"/>
        <v>#N/A</v>
      </c>
      <c r="KN28" s="169" t="e">
        <f t="shared" si="1138"/>
        <v>#N/A</v>
      </c>
    </row>
    <row r="29" spans="1:300" x14ac:dyDescent="0.3">
      <c r="A29" t="str">
        <f t="shared" si="904"/>
        <v>France</v>
      </c>
      <c r="G29" s="169">
        <f t="shared" si="905"/>
        <v>0.39765423754315843</v>
      </c>
      <c r="H29" s="169">
        <f t="shared" si="899"/>
        <v>0.40312670671803741</v>
      </c>
      <c r="I29" s="169">
        <f t="shared" si="899"/>
        <v>0.37867260047842599</v>
      </c>
      <c r="J29" s="169">
        <f t="shared" si="899"/>
        <v>0.36875789015424987</v>
      </c>
      <c r="K29" s="169">
        <f t="shared" si="899"/>
        <v>0.33567704613341093</v>
      </c>
      <c r="L29" s="169">
        <f t="shared" si="899"/>
        <v>0.31051029722650542</v>
      </c>
      <c r="M29" s="169">
        <f t="shared" si="899"/>
        <v>0.26608815985885981</v>
      </c>
      <c r="N29" s="169">
        <f t="shared" si="899"/>
        <v>0.25393700101095401</v>
      </c>
      <c r="O29" s="169">
        <f t="shared" si="899"/>
        <v>0.27760149339840062</v>
      </c>
      <c r="P29" s="169">
        <f t="shared" si="899"/>
        <v>0.29554384548778612</v>
      </c>
      <c r="Q29" s="169">
        <f t="shared" si="899"/>
        <v>0.30609649062663807</v>
      </c>
      <c r="R29" s="169">
        <f t="shared" si="899"/>
        <v>0.30112166893371101</v>
      </c>
      <c r="S29" s="169">
        <f t="shared" ref="S29:BP31" si="1139">AVERAGE(Q18:S18)</f>
        <v>0.29396869332428072</v>
      </c>
      <c r="T29" s="169">
        <f t="shared" si="1139"/>
        <v>0.27331154150562659</v>
      </c>
      <c r="U29" s="169">
        <f t="shared" si="1139"/>
        <v>0.25054252303597807</v>
      </c>
      <c r="V29" s="169">
        <f t="shared" si="1139"/>
        <v>0.24389048790417589</v>
      </c>
      <c r="W29" s="169">
        <f t="shared" si="1139"/>
        <v>0.2436602687277972</v>
      </c>
      <c r="X29" s="169">
        <f t="shared" si="1139"/>
        <v>0.23587268907762363</v>
      </c>
      <c r="Y29" s="169">
        <f t="shared" si="1139"/>
        <v>0.21628649952229098</v>
      </c>
      <c r="Z29" s="169">
        <f t="shared" si="1139"/>
        <v>0.19514708892569019</v>
      </c>
      <c r="AA29" s="169">
        <f t="shared" si="1139"/>
        <v>0.17484424620090397</v>
      </c>
      <c r="AB29" s="169">
        <f t="shared" si="1139"/>
        <v>0.16257958396423269</v>
      </c>
      <c r="AC29" s="169">
        <f t="shared" si="1139"/>
        <v>0.16451900409310513</v>
      </c>
      <c r="AD29" s="169">
        <f t="shared" si="1139"/>
        <v>0.17888349122783689</v>
      </c>
      <c r="AE29" s="169" t="e">
        <f t="shared" si="1139"/>
        <v>#N/A</v>
      </c>
      <c r="AF29" s="169" t="e">
        <f t="shared" si="1139"/>
        <v>#N/A</v>
      </c>
      <c r="AG29" s="169" t="e">
        <f t="shared" si="1139"/>
        <v>#N/A</v>
      </c>
      <c r="AH29" s="169" t="e">
        <f t="shared" si="1139"/>
        <v>#N/A</v>
      </c>
      <c r="AI29" s="169" t="e">
        <f t="shared" si="1139"/>
        <v>#N/A</v>
      </c>
      <c r="AJ29" s="169" t="e">
        <f t="shared" si="1139"/>
        <v>#N/A</v>
      </c>
      <c r="AK29" s="169" t="e">
        <f t="shared" si="1139"/>
        <v>#N/A</v>
      </c>
      <c r="AL29" s="169" t="e">
        <f t="shared" si="1139"/>
        <v>#N/A</v>
      </c>
      <c r="AM29" s="169" t="e">
        <f t="shared" si="1139"/>
        <v>#N/A</v>
      </c>
      <c r="AN29" s="169" t="e">
        <f t="shared" si="1139"/>
        <v>#N/A</v>
      </c>
      <c r="AO29" s="169" t="e">
        <f t="shared" si="1139"/>
        <v>#N/A</v>
      </c>
      <c r="AP29" s="169" t="e">
        <f t="shared" si="1139"/>
        <v>#N/A</v>
      </c>
      <c r="AQ29" s="169" t="e">
        <f t="shared" si="1139"/>
        <v>#N/A</v>
      </c>
      <c r="AR29" s="169" t="e">
        <f t="shared" si="1139"/>
        <v>#N/A</v>
      </c>
      <c r="AS29" s="169" t="e">
        <f t="shared" si="1139"/>
        <v>#N/A</v>
      </c>
      <c r="AT29" s="169" t="e">
        <f t="shared" si="1139"/>
        <v>#N/A</v>
      </c>
      <c r="AU29" s="169" t="e">
        <f t="shared" si="1139"/>
        <v>#N/A</v>
      </c>
      <c r="AV29" s="169" t="e">
        <f t="shared" si="1139"/>
        <v>#N/A</v>
      </c>
      <c r="AW29" s="169" t="e">
        <f t="shared" si="1139"/>
        <v>#N/A</v>
      </c>
      <c r="AX29" s="169" t="e">
        <f t="shared" si="1139"/>
        <v>#N/A</v>
      </c>
      <c r="AY29" s="169" t="e">
        <f t="shared" si="1139"/>
        <v>#N/A</v>
      </c>
      <c r="AZ29" s="169" t="e">
        <f t="shared" si="1139"/>
        <v>#N/A</v>
      </c>
      <c r="BA29" s="169" t="e">
        <f t="shared" si="1139"/>
        <v>#N/A</v>
      </c>
      <c r="BB29" s="169" t="e">
        <f t="shared" si="1139"/>
        <v>#N/A</v>
      </c>
      <c r="BC29" s="169" t="e">
        <f t="shared" si="1139"/>
        <v>#N/A</v>
      </c>
      <c r="BD29" s="169" t="e">
        <f t="shared" si="1139"/>
        <v>#N/A</v>
      </c>
      <c r="BE29" s="169" t="e">
        <f t="shared" si="1139"/>
        <v>#N/A</v>
      </c>
      <c r="BF29" s="169" t="e">
        <f t="shared" si="1139"/>
        <v>#N/A</v>
      </c>
      <c r="BG29" s="169" t="e">
        <f t="shared" si="1139"/>
        <v>#N/A</v>
      </c>
      <c r="BH29" s="169" t="e">
        <f t="shared" si="1139"/>
        <v>#N/A</v>
      </c>
      <c r="BI29" s="169" t="e">
        <f t="shared" si="1139"/>
        <v>#N/A</v>
      </c>
      <c r="BJ29" s="169" t="e">
        <f t="shared" si="1139"/>
        <v>#N/A</v>
      </c>
      <c r="BK29" s="169" t="e">
        <f t="shared" si="1139"/>
        <v>#N/A</v>
      </c>
      <c r="BL29" s="169" t="e">
        <f t="shared" si="1139"/>
        <v>#N/A</v>
      </c>
      <c r="BM29" s="169" t="e">
        <f t="shared" si="1139"/>
        <v>#N/A</v>
      </c>
      <c r="BN29" s="169" t="e">
        <f t="shared" si="1139"/>
        <v>#N/A</v>
      </c>
      <c r="BO29" s="169" t="e">
        <f t="shared" si="1139"/>
        <v>#N/A</v>
      </c>
      <c r="BP29" s="169" t="e">
        <f t="shared" si="906"/>
        <v>#N/A</v>
      </c>
      <c r="BQ29" s="169" t="e">
        <f t="shared" si="907"/>
        <v>#N/A</v>
      </c>
      <c r="BR29" s="169" t="e">
        <f t="shared" si="908"/>
        <v>#N/A</v>
      </c>
      <c r="BS29" s="169" t="e">
        <f t="shared" si="909"/>
        <v>#N/A</v>
      </c>
      <c r="BT29" s="169" t="e">
        <f t="shared" si="910"/>
        <v>#N/A</v>
      </c>
      <c r="BU29" s="169" t="e">
        <f t="shared" si="911"/>
        <v>#N/A</v>
      </c>
      <c r="BV29" s="169" t="e">
        <f t="shared" si="912"/>
        <v>#N/A</v>
      </c>
      <c r="BW29" s="169" t="e">
        <f t="shared" si="913"/>
        <v>#N/A</v>
      </c>
      <c r="BX29" s="169" t="e">
        <f t="shared" si="914"/>
        <v>#N/A</v>
      </c>
      <c r="BY29" s="169" t="e">
        <f t="shared" si="915"/>
        <v>#N/A</v>
      </c>
      <c r="BZ29" s="169" t="e">
        <f t="shared" si="916"/>
        <v>#N/A</v>
      </c>
      <c r="CA29" s="169" t="e">
        <f t="shared" si="917"/>
        <v>#N/A</v>
      </c>
      <c r="CB29" s="169" t="e">
        <f t="shared" si="918"/>
        <v>#N/A</v>
      </c>
      <c r="CC29" s="169" t="e">
        <f t="shared" si="919"/>
        <v>#N/A</v>
      </c>
      <c r="CD29" s="169" t="e">
        <f t="shared" si="920"/>
        <v>#N/A</v>
      </c>
      <c r="CE29" s="169" t="e">
        <f t="shared" si="921"/>
        <v>#N/A</v>
      </c>
      <c r="CF29" s="169" t="e">
        <f t="shared" si="922"/>
        <v>#N/A</v>
      </c>
      <c r="CG29" s="169" t="e">
        <f t="shared" si="923"/>
        <v>#N/A</v>
      </c>
      <c r="CH29" s="169" t="e">
        <f t="shared" si="924"/>
        <v>#N/A</v>
      </c>
      <c r="CI29" s="169" t="e">
        <f t="shared" si="925"/>
        <v>#N/A</v>
      </c>
      <c r="CJ29" s="169" t="e">
        <f t="shared" si="926"/>
        <v>#N/A</v>
      </c>
      <c r="CK29" s="169" t="e">
        <f t="shared" si="927"/>
        <v>#N/A</v>
      </c>
      <c r="CL29" s="169" t="e">
        <f t="shared" si="928"/>
        <v>#N/A</v>
      </c>
      <c r="CM29" s="169" t="e">
        <f t="shared" si="929"/>
        <v>#N/A</v>
      </c>
      <c r="CN29" s="169" t="e">
        <f t="shared" si="930"/>
        <v>#N/A</v>
      </c>
      <c r="CO29" s="169" t="e">
        <f t="shared" si="931"/>
        <v>#N/A</v>
      </c>
      <c r="CP29" s="169" t="e">
        <f t="shared" si="932"/>
        <v>#N/A</v>
      </c>
      <c r="CQ29" s="169" t="e">
        <f t="shared" si="933"/>
        <v>#N/A</v>
      </c>
      <c r="CR29" s="169" t="e">
        <f t="shared" si="934"/>
        <v>#N/A</v>
      </c>
      <c r="CS29" s="169" t="e">
        <f t="shared" si="935"/>
        <v>#N/A</v>
      </c>
      <c r="CT29" s="169" t="e">
        <f t="shared" si="936"/>
        <v>#N/A</v>
      </c>
      <c r="CU29" s="169" t="e">
        <f t="shared" si="937"/>
        <v>#N/A</v>
      </c>
      <c r="CV29" s="169" t="e">
        <f t="shared" si="938"/>
        <v>#N/A</v>
      </c>
      <c r="CW29" s="169" t="e">
        <f t="shared" si="939"/>
        <v>#N/A</v>
      </c>
      <c r="CX29" s="169" t="e">
        <f t="shared" si="940"/>
        <v>#N/A</v>
      </c>
      <c r="CY29" s="169" t="e">
        <f t="shared" si="941"/>
        <v>#N/A</v>
      </c>
      <c r="CZ29" s="169" t="e">
        <f t="shared" si="942"/>
        <v>#N/A</v>
      </c>
      <c r="DA29" s="169" t="e">
        <f t="shared" si="943"/>
        <v>#N/A</v>
      </c>
      <c r="DB29" s="169" t="e">
        <f t="shared" si="944"/>
        <v>#N/A</v>
      </c>
      <c r="DC29" s="169" t="e">
        <f t="shared" si="945"/>
        <v>#N/A</v>
      </c>
      <c r="DD29" s="169" t="e">
        <f t="shared" si="946"/>
        <v>#N/A</v>
      </c>
      <c r="DE29" s="169" t="e">
        <f t="shared" si="947"/>
        <v>#N/A</v>
      </c>
      <c r="DF29" s="169" t="e">
        <f t="shared" si="948"/>
        <v>#N/A</v>
      </c>
      <c r="DG29" s="169" t="e">
        <f t="shared" si="949"/>
        <v>#N/A</v>
      </c>
      <c r="DH29" s="169" t="e">
        <f t="shared" si="950"/>
        <v>#N/A</v>
      </c>
      <c r="DI29" s="169" t="e">
        <f t="shared" si="951"/>
        <v>#N/A</v>
      </c>
      <c r="DJ29" s="169" t="e">
        <f t="shared" si="952"/>
        <v>#N/A</v>
      </c>
      <c r="DK29" s="169" t="e">
        <f t="shared" si="953"/>
        <v>#N/A</v>
      </c>
      <c r="DL29" s="169" t="e">
        <f t="shared" si="954"/>
        <v>#N/A</v>
      </c>
      <c r="DM29" s="169" t="e">
        <f t="shared" si="955"/>
        <v>#N/A</v>
      </c>
      <c r="DN29" s="169" t="e">
        <f t="shared" si="956"/>
        <v>#N/A</v>
      </c>
      <c r="DO29" s="169" t="e">
        <f t="shared" si="957"/>
        <v>#N/A</v>
      </c>
      <c r="DP29" s="169" t="e">
        <f t="shared" si="958"/>
        <v>#N/A</v>
      </c>
      <c r="DQ29" s="169" t="e">
        <f t="shared" si="959"/>
        <v>#N/A</v>
      </c>
      <c r="DR29" s="169" t="e">
        <f t="shared" si="960"/>
        <v>#N/A</v>
      </c>
      <c r="DS29" s="169" t="e">
        <f t="shared" si="961"/>
        <v>#N/A</v>
      </c>
      <c r="DT29" s="169" t="e">
        <f t="shared" si="962"/>
        <v>#N/A</v>
      </c>
      <c r="DU29" s="169" t="e">
        <f t="shared" si="963"/>
        <v>#N/A</v>
      </c>
      <c r="DV29" s="169" t="e">
        <f t="shared" si="964"/>
        <v>#N/A</v>
      </c>
      <c r="DW29" s="169" t="e">
        <f t="shared" si="965"/>
        <v>#N/A</v>
      </c>
      <c r="DX29" s="169" t="e">
        <f t="shared" si="966"/>
        <v>#N/A</v>
      </c>
      <c r="DY29" s="169" t="e">
        <f t="shared" si="967"/>
        <v>#N/A</v>
      </c>
      <c r="DZ29" s="169" t="e">
        <f t="shared" si="968"/>
        <v>#N/A</v>
      </c>
      <c r="EA29" s="169" t="e">
        <f t="shared" si="969"/>
        <v>#N/A</v>
      </c>
      <c r="EB29" s="169" t="e">
        <f t="shared" si="970"/>
        <v>#N/A</v>
      </c>
      <c r="EC29" s="169" t="e">
        <f t="shared" si="971"/>
        <v>#N/A</v>
      </c>
      <c r="ED29" s="169" t="e">
        <f t="shared" si="972"/>
        <v>#N/A</v>
      </c>
      <c r="EE29" s="169" t="e">
        <f t="shared" si="973"/>
        <v>#N/A</v>
      </c>
      <c r="EF29" s="169" t="e">
        <f t="shared" si="974"/>
        <v>#N/A</v>
      </c>
      <c r="EG29" s="169" t="e">
        <f t="shared" si="975"/>
        <v>#N/A</v>
      </c>
      <c r="EH29" s="169" t="e">
        <f t="shared" si="976"/>
        <v>#N/A</v>
      </c>
      <c r="EI29" s="169" t="e">
        <f t="shared" si="977"/>
        <v>#N/A</v>
      </c>
      <c r="EJ29" s="169" t="e">
        <f t="shared" si="978"/>
        <v>#N/A</v>
      </c>
      <c r="EK29" s="169" t="e">
        <f t="shared" si="979"/>
        <v>#N/A</v>
      </c>
      <c r="EL29" s="169" t="e">
        <f t="shared" si="980"/>
        <v>#N/A</v>
      </c>
      <c r="EM29" s="169" t="e">
        <f t="shared" si="981"/>
        <v>#N/A</v>
      </c>
      <c r="EN29" s="169" t="e">
        <f t="shared" si="982"/>
        <v>#N/A</v>
      </c>
      <c r="EO29" s="169" t="e">
        <f t="shared" si="983"/>
        <v>#N/A</v>
      </c>
      <c r="EP29" s="169" t="e">
        <f t="shared" si="984"/>
        <v>#N/A</v>
      </c>
      <c r="EQ29" s="169" t="e">
        <f t="shared" si="985"/>
        <v>#N/A</v>
      </c>
      <c r="ER29" s="169" t="e">
        <f t="shared" si="986"/>
        <v>#N/A</v>
      </c>
      <c r="ES29" s="169" t="e">
        <f t="shared" si="987"/>
        <v>#N/A</v>
      </c>
      <c r="ET29" s="169" t="e">
        <f t="shared" si="988"/>
        <v>#N/A</v>
      </c>
      <c r="EU29" s="169" t="e">
        <f t="shared" si="989"/>
        <v>#N/A</v>
      </c>
      <c r="EV29" s="169" t="e">
        <f t="shared" si="990"/>
        <v>#N/A</v>
      </c>
      <c r="EW29" s="169" t="e">
        <f t="shared" si="991"/>
        <v>#N/A</v>
      </c>
      <c r="EX29" s="169" t="e">
        <f t="shared" si="992"/>
        <v>#N/A</v>
      </c>
      <c r="EY29" s="169" t="e">
        <f t="shared" si="993"/>
        <v>#N/A</v>
      </c>
      <c r="EZ29" s="169" t="e">
        <f t="shared" si="994"/>
        <v>#N/A</v>
      </c>
      <c r="FA29" s="169" t="e">
        <f t="shared" si="995"/>
        <v>#N/A</v>
      </c>
      <c r="FB29" s="169" t="e">
        <f t="shared" si="996"/>
        <v>#N/A</v>
      </c>
      <c r="FC29" s="169" t="e">
        <f t="shared" si="997"/>
        <v>#N/A</v>
      </c>
      <c r="FD29" s="169" t="e">
        <f t="shared" si="998"/>
        <v>#N/A</v>
      </c>
      <c r="FE29" s="169" t="e">
        <f t="shared" si="999"/>
        <v>#N/A</v>
      </c>
      <c r="FF29" s="169" t="e">
        <f t="shared" si="1000"/>
        <v>#N/A</v>
      </c>
      <c r="FG29" s="169" t="e">
        <f t="shared" si="1001"/>
        <v>#N/A</v>
      </c>
      <c r="FH29" s="169" t="e">
        <f t="shared" si="1002"/>
        <v>#N/A</v>
      </c>
      <c r="FI29" s="169" t="e">
        <f t="shared" si="1003"/>
        <v>#N/A</v>
      </c>
      <c r="FJ29" s="169" t="e">
        <f t="shared" si="1004"/>
        <v>#N/A</v>
      </c>
      <c r="FK29" s="169" t="e">
        <f t="shared" si="1005"/>
        <v>#N/A</v>
      </c>
      <c r="FL29" s="169" t="e">
        <f t="shared" si="1006"/>
        <v>#N/A</v>
      </c>
      <c r="FM29" s="169" t="e">
        <f t="shared" si="1007"/>
        <v>#N/A</v>
      </c>
      <c r="FN29" s="169" t="e">
        <f t="shared" si="1008"/>
        <v>#N/A</v>
      </c>
      <c r="FO29" s="169" t="e">
        <f t="shared" si="1009"/>
        <v>#N/A</v>
      </c>
      <c r="FP29" s="169" t="e">
        <f t="shared" si="1010"/>
        <v>#N/A</v>
      </c>
      <c r="FQ29" s="169" t="e">
        <f t="shared" si="1011"/>
        <v>#N/A</v>
      </c>
      <c r="FR29" s="169" t="e">
        <f t="shared" si="1012"/>
        <v>#N/A</v>
      </c>
      <c r="FS29" s="169" t="e">
        <f t="shared" si="1013"/>
        <v>#N/A</v>
      </c>
      <c r="FT29" s="169" t="e">
        <f t="shared" si="1014"/>
        <v>#N/A</v>
      </c>
      <c r="FU29" s="169" t="e">
        <f t="shared" si="1015"/>
        <v>#N/A</v>
      </c>
      <c r="FV29" s="169" t="e">
        <f t="shared" si="1016"/>
        <v>#N/A</v>
      </c>
      <c r="FW29" s="169" t="e">
        <f t="shared" si="1017"/>
        <v>#N/A</v>
      </c>
      <c r="FX29" s="169" t="e">
        <f t="shared" si="1018"/>
        <v>#N/A</v>
      </c>
      <c r="FY29" s="169" t="e">
        <f t="shared" si="1019"/>
        <v>#N/A</v>
      </c>
      <c r="FZ29" s="169" t="e">
        <f t="shared" si="1020"/>
        <v>#N/A</v>
      </c>
      <c r="GA29" s="169" t="e">
        <f t="shared" si="1021"/>
        <v>#N/A</v>
      </c>
      <c r="GB29" s="169" t="e">
        <f t="shared" si="1022"/>
        <v>#N/A</v>
      </c>
      <c r="GC29" s="169" t="e">
        <f t="shared" si="1023"/>
        <v>#N/A</v>
      </c>
      <c r="GD29" s="169" t="e">
        <f t="shared" si="1024"/>
        <v>#N/A</v>
      </c>
      <c r="GE29" s="169" t="e">
        <f t="shared" si="1025"/>
        <v>#N/A</v>
      </c>
      <c r="GF29" s="169" t="e">
        <f t="shared" si="1026"/>
        <v>#N/A</v>
      </c>
      <c r="GG29" s="169" t="e">
        <f t="shared" si="1027"/>
        <v>#N/A</v>
      </c>
      <c r="GH29" s="169" t="e">
        <f t="shared" si="1028"/>
        <v>#N/A</v>
      </c>
      <c r="GI29" s="169" t="e">
        <f t="shared" si="1029"/>
        <v>#N/A</v>
      </c>
      <c r="GJ29" s="169" t="e">
        <f t="shared" si="1030"/>
        <v>#N/A</v>
      </c>
      <c r="GK29" s="169" t="e">
        <f t="shared" si="1031"/>
        <v>#N/A</v>
      </c>
      <c r="GL29" s="169" t="e">
        <f t="shared" si="1032"/>
        <v>#N/A</v>
      </c>
      <c r="GM29" s="169" t="e">
        <f t="shared" si="1033"/>
        <v>#N/A</v>
      </c>
      <c r="GN29" s="169" t="e">
        <f t="shared" si="1034"/>
        <v>#N/A</v>
      </c>
      <c r="GO29" s="169" t="e">
        <f t="shared" si="1035"/>
        <v>#N/A</v>
      </c>
      <c r="GP29" s="169" t="e">
        <f t="shared" si="1036"/>
        <v>#N/A</v>
      </c>
      <c r="GQ29" s="169" t="e">
        <f t="shared" si="1037"/>
        <v>#N/A</v>
      </c>
      <c r="GR29" s="169" t="e">
        <f t="shared" si="1038"/>
        <v>#N/A</v>
      </c>
      <c r="GS29" s="169" t="e">
        <f t="shared" si="1039"/>
        <v>#N/A</v>
      </c>
      <c r="GT29" s="169" t="e">
        <f t="shared" si="1040"/>
        <v>#N/A</v>
      </c>
      <c r="GU29" s="169" t="e">
        <f t="shared" si="1041"/>
        <v>#N/A</v>
      </c>
      <c r="GV29" s="169" t="e">
        <f t="shared" si="1042"/>
        <v>#N/A</v>
      </c>
      <c r="GW29" s="169" t="e">
        <f t="shared" si="1043"/>
        <v>#N/A</v>
      </c>
      <c r="GX29" s="169" t="e">
        <f t="shared" si="1044"/>
        <v>#N/A</v>
      </c>
      <c r="GY29" s="169" t="e">
        <f t="shared" si="1045"/>
        <v>#N/A</v>
      </c>
      <c r="GZ29" s="169" t="e">
        <f t="shared" si="1046"/>
        <v>#N/A</v>
      </c>
      <c r="HA29" s="169" t="e">
        <f t="shared" si="1047"/>
        <v>#N/A</v>
      </c>
      <c r="HB29" s="169" t="e">
        <f t="shared" si="1048"/>
        <v>#N/A</v>
      </c>
      <c r="HC29" s="169" t="e">
        <f t="shared" si="1049"/>
        <v>#N/A</v>
      </c>
      <c r="HD29" s="169" t="e">
        <f t="shared" si="1050"/>
        <v>#N/A</v>
      </c>
      <c r="HE29" s="169" t="e">
        <f t="shared" si="1051"/>
        <v>#N/A</v>
      </c>
      <c r="HF29" s="169" t="e">
        <f t="shared" si="1052"/>
        <v>#N/A</v>
      </c>
      <c r="HG29" s="169" t="e">
        <f t="shared" si="1053"/>
        <v>#N/A</v>
      </c>
      <c r="HH29" s="169" t="e">
        <f t="shared" si="1054"/>
        <v>#N/A</v>
      </c>
      <c r="HI29" s="169" t="e">
        <f t="shared" si="1055"/>
        <v>#N/A</v>
      </c>
      <c r="HJ29" s="169" t="e">
        <f t="shared" si="1056"/>
        <v>#N/A</v>
      </c>
      <c r="HK29" s="169" t="e">
        <f t="shared" si="1057"/>
        <v>#N/A</v>
      </c>
      <c r="HL29" s="169" t="e">
        <f t="shared" si="1058"/>
        <v>#N/A</v>
      </c>
      <c r="HM29" s="169" t="e">
        <f t="shared" si="1059"/>
        <v>#N/A</v>
      </c>
      <c r="HN29" s="169" t="e">
        <f t="shared" si="1060"/>
        <v>#N/A</v>
      </c>
      <c r="HO29" s="169" t="e">
        <f t="shared" si="1061"/>
        <v>#N/A</v>
      </c>
      <c r="HP29" s="169" t="e">
        <f t="shared" si="1062"/>
        <v>#N/A</v>
      </c>
      <c r="HQ29" s="169" t="e">
        <f t="shared" si="1063"/>
        <v>#N/A</v>
      </c>
      <c r="HR29" s="169" t="e">
        <f t="shared" si="1064"/>
        <v>#N/A</v>
      </c>
      <c r="HS29" s="169" t="e">
        <f t="shared" si="1065"/>
        <v>#N/A</v>
      </c>
      <c r="HT29" s="169" t="e">
        <f t="shared" si="1066"/>
        <v>#N/A</v>
      </c>
      <c r="HU29" s="169" t="e">
        <f t="shared" si="1067"/>
        <v>#N/A</v>
      </c>
      <c r="HV29" s="169" t="e">
        <f t="shared" si="1068"/>
        <v>#N/A</v>
      </c>
      <c r="HW29" s="169" t="e">
        <f t="shared" si="1069"/>
        <v>#N/A</v>
      </c>
      <c r="HX29" s="169" t="e">
        <f t="shared" si="1070"/>
        <v>#N/A</v>
      </c>
      <c r="HY29" s="169" t="e">
        <f t="shared" si="1071"/>
        <v>#N/A</v>
      </c>
      <c r="HZ29" s="169" t="e">
        <f t="shared" si="1072"/>
        <v>#N/A</v>
      </c>
      <c r="IA29" s="169" t="e">
        <f t="shared" si="1073"/>
        <v>#N/A</v>
      </c>
      <c r="IB29" s="169" t="e">
        <f t="shared" si="1074"/>
        <v>#N/A</v>
      </c>
      <c r="IC29" s="169" t="e">
        <f t="shared" si="1075"/>
        <v>#N/A</v>
      </c>
      <c r="ID29" s="169" t="e">
        <f t="shared" si="1076"/>
        <v>#N/A</v>
      </c>
      <c r="IE29" s="169" t="e">
        <f t="shared" si="1077"/>
        <v>#N/A</v>
      </c>
      <c r="IF29" s="169" t="e">
        <f t="shared" si="1078"/>
        <v>#N/A</v>
      </c>
      <c r="IG29" s="169" t="e">
        <f t="shared" si="1079"/>
        <v>#N/A</v>
      </c>
      <c r="IH29" s="169" t="e">
        <f t="shared" si="1080"/>
        <v>#N/A</v>
      </c>
      <c r="II29" s="169" t="e">
        <f t="shared" si="1081"/>
        <v>#N/A</v>
      </c>
      <c r="IJ29" s="169" t="e">
        <f t="shared" si="1082"/>
        <v>#N/A</v>
      </c>
      <c r="IK29" s="169" t="e">
        <f t="shared" si="1083"/>
        <v>#N/A</v>
      </c>
      <c r="IL29" s="169" t="e">
        <f t="shared" si="1084"/>
        <v>#N/A</v>
      </c>
      <c r="IM29" s="169" t="e">
        <f t="shared" si="1085"/>
        <v>#N/A</v>
      </c>
      <c r="IN29" s="169" t="e">
        <f t="shared" si="1086"/>
        <v>#N/A</v>
      </c>
      <c r="IO29" s="169" t="e">
        <f t="shared" si="1087"/>
        <v>#N/A</v>
      </c>
      <c r="IP29" s="169" t="e">
        <f t="shared" si="1088"/>
        <v>#N/A</v>
      </c>
      <c r="IQ29" s="169" t="e">
        <f t="shared" si="1089"/>
        <v>#N/A</v>
      </c>
      <c r="IR29" s="169" t="e">
        <f t="shared" si="1090"/>
        <v>#N/A</v>
      </c>
      <c r="IS29" s="169" t="e">
        <f t="shared" si="1091"/>
        <v>#N/A</v>
      </c>
      <c r="IT29" s="169" t="e">
        <f t="shared" si="1092"/>
        <v>#N/A</v>
      </c>
      <c r="IU29" s="169" t="e">
        <f t="shared" si="1093"/>
        <v>#N/A</v>
      </c>
      <c r="IV29" s="169" t="e">
        <f t="shared" si="1094"/>
        <v>#N/A</v>
      </c>
      <c r="IW29" s="169" t="e">
        <f t="shared" si="1095"/>
        <v>#N/A</v>
      </c>
      <c r="IX29" s="169" t="e">
        <f t="shared" si="1096"/>
        <v>#N/A</v>
      </c>
      <c r="IY29" s="169" t="e">
        <f t="shared" si="1097"/>
        <v>#N/A</v>
      </c>
      <c r="IZ29" s="169" t="e">
        <f t="shared" si="1098"/>
        <v>#N/A</v>
      </c>
      <c r="JA29" s="169" t="e">
        <f t="shared" si="1099"/>
        <v>#N/A</v>
      </c>
      <c r="JB29" s="169" t="e">
        <f t="shared" si="1100"/>
        <v>#N/A</v>
      </c>
      <c r="JC29" s="169" t="e">
        <f t="shared" si="1101"/>
        <v>#N/A</v>
      </c>
      <c r="JD29" s="169" t="e">
        <f t="shared" si="1102"/>
        <v>#N/A</v>
      </c>
      <c r="JE29" s="169" t="e">
        <f t="shared" si="1103"/>
        <v>#N/A</v>
      </c>
      <c r="JF29" s="169" t="e">
        <f t="shared" si="1104"/>
        <v>#N/A</v>
      </c>
      <c r="JG29" s="169" t="e">
        <f t="shared" si="1105"/>
        <v>#N/A</v>
      </c>
      <c r="JH29" s="169" t="e">
        <f t="shared" si="1106"/>
        <v>#N/A</v>
      </c>
      <c r="JI29" s="169" t="e">
        <f t="shared" si="1107"/>
        <v>#N/A</v>
      </c>
      <c r="JJ29" s="169" t="e">
        <f t="shared" si="1108"/>
        <v>#N/A</v>
      </c>
      <c r="JK29" s="169" t="e">
        <f t="shared" si="1109"/>
        <v>#N/A</v>
      </c>
      <c r="JL29" s="169" t="e">
        <f t="shared" si="1110"/>
        <v>#N/A</v>
      </c>
      <c r="JM29" s="169" t="e">
        <f t="shared" si="1111"/>
        <v>#N/A</v>
      </c>
      <c r="JN29" s="169" t="e">
        <f t="shared" si="1112"/>
        <v>#N/A</v>
      </c>
      <c r="JO29" s="169" t="e">
        <f t="shared" si="1113"/>
        <v>#N/A</v>
      </c>
      <c r="JP29" s="169" t="e">
        <f t="shared" si="1114"/>
        <v>#N/A</v>
      </c>
      <c r="JQ29" s="169" t="e">
        <f t="shared" si="1115"/>
        <v>#N/A</v>
      </c>
      <c r="JR29" s="169" t="e">
        <f t="shared" si="1116"/>
        <v>#N/A</v>
      </c>
      <c r="JS29" s="169" t="e">
        <f t="shared" si="1117"/>
        <v>#N/A</v>
      </c>
      <c r="JT29" s="169" t="e">
        <f t="shared" si="1118"/>
        <v>#N/A</v>
      </c>
      <c r="JU29" s="169" t="e">
        <f t="shared" si="1119"/>
        <v>#N/A</v>
      </c>
      <c r="JV29" s="169" t="e">
        <f t="shared" si="1120"/>
        <v>#N/A</v>
      </c>
      <c r="JW29" s="169" t="e">
        <f t="shared" si="1121"/>
        <v>#N/A</v>
      </c>
      <c r="JX29" s="169" t="e">
        <f t="shared" si="1122"/>
        <v>#N/A</v>
      </c>
      <c r="JY29" s="169" t="e">
        <f t="shared" si="1123"/>
        <v>#N/A</v>
      </c>
      <c r="JZ29" s="169" t="e">
        <f t="shared" si="1124"/>
        <v>#N/A</v>
      </c>
      <c r="KA29" s="169" t="e">
        <f t="shared" si="1125"/>
        <v>#N/A</v>
      </c>
      <c r="KB29" s="169" t="e">
        <f t="shared" si="1126"/>
        <v>#N/A</v>
      </c>
      <c r="KC29" s="169" t="e">
        <f t="shared" si="1127"/>
        <v>#N/A</v>
      </c>
      <c r="KD29" s="169" t="e">
        <f t="shared" si="1128"/>
        <v>#N/A</v>
      </c>
      <c r="KE29" s="169" t="e">
        <f t="shared" si="1129"/>
        <v>#N/A</v>
      </c>
      <c r="KF29" s="169" t="e">
        <f t="shared" si="1130"/>
        <v>#N/A</v>
      </c>
      <c r="KG29" s="169" t="e">
        <f t="shared" si="1131"/>
        <v>#N/A</v>
      </c>
      <c r="KH29" s="169" t="e">
        <f t="shared" si="1132"/>
        <v>#N/A</v>
      </c>
      <c r="KI29" s="169" t="e">
        <f t="shared" si="1133"/>
        <v>#N/A</v>
      </c>
      <c r="KJ29" s="169" t="e">
        <f t="shared" si="1134"/>
        <v>#N/A</v>
      </c>
      <c r="KK29" s="169" t="e">
        <f t="shared" si="1135"/>
        <v>#N/A</v>
      </c>
      <c r="KL29" s="169" t="e">
        <f t="shared" si="1136"/>
        <v>#N/A</v>
      </c>
      <c r="KM29" s="169" t="e">
        <f t="shared" si="1137"/>
        <v>#N/A</v>
      </c>
      <c r="KN29" s="169" t="e">
        <f t="shared" si="1138"/>
        <v>#N/A</v>
      </c>
    </row>
    <row r="30" spans="1:300" x14ac:dyDescent="0.3">
      <c r="A30" t="str">
        <f t="shared" si="904"/>
        <v>Germany</v>
      </c>
      <c r="G30" s="169">
        <f t="shared" si="905"/>
        <v>0.37354228352311925</v>
      </c>
      <c r="H30" s="169">
        <f t="shared" si="905"/>
        <v>0.40441079527753554</v>
      </c>
      <c r="I30" s="169">
        <f t="shared" si="905"/>
        <v>0.39509648108807743</v>
      </c>
      <c r="J30" s="169">
        <f t="shared" si="905"/>
        <v>0.37523690781646574</v>
      </c>
      <c r="K30" s="169">
        <f t="shared" si="905"/>
        <v>0.34496538458474951</v>
      </c>
      <c r="L30" s="169">
        <f t="shared" si="905"/>
        <v>0.3160434553275247</v>
      </c>
      <c r="M30" s="169">
        <f t="shared" si="905"/>
        <v>0.29534488154218402</v>
      </c>
      <c r="N30" s="169">
        <f t="shared" si="905"/>
        <v>0.26726332890073645</v>
      </c>
      <c r="O30" s="169">
        <f t="shared" si="905"/>
        <v>0.26893974390431086</v>
      </c>
      <c r="P30" s="169">
        <f t="shared" si="905"/>
        <v>0.28039174516066145</v>
      </c>
      <c r="Q30" s="169">
        <f t="shared" si="905"/>
        <v>0.28596017113457833</v>
      </c>
      <c r="R30" s="169">
        <f t="shared" si="905"/>
        <v>0.2731932619194033</v>
      </c>
      <c r="S30" s="169">
        <f t="shared" si="1139"/>
        <v>0.25696421428648125</v>
      </c>
      <c r="T30" s="169">
        <f t="shared" si="1139"/>
        <v>0.23760771011725793</v>
      </c>
      <c r="U30" s="169">
        <f t="shared" si="1139"/>
        <v>0.22096845969127724</v>
      </c>
      <c r="V30" s="169">
        <f t="shared" si="1139"/>
        <v>0.20531440899552589</v>
      </c>
      <c r="W30" s="169" t="e">
        <f t="shared" si="1139"/>
        <v>#N/A</v>
      </c>
      <c r="X30" s="169" t="e">
        <f t="shared" si="1139"/>
        <v>#N/A</v>
      </c>
      <c r="Y30" s="169" t="e">
        <f t="shared" si="1139"/>
        <v>#N/A</v>
      </c>
      <c r="Z30" s="169" t="e">
        <f t="shared" si="1139"/>
        <v>#N/A</v>
      </c>
      <c r="AA30" s="169" t="e">
        <f t="shared" si="1139"/>
        <v>#N/A</v>
      </c>
      <c r="AB30" s="169" t="e">
        <f t="shared" si="1139"/>
        <v>#N/A</v>
      </c>
      <c r="AC30" s="169" t="e">
        <f t="shared" si="1139"/>
        <v>#N/A</v>
      </c>
      <c r="AD30" s="169" t="e">
        <f t="shared" si="1139"/>
        <v>#N/A</v>
      </c>
      <c r="AE30" s="169" t="e">
        <f t="shared" si="1139"/>
        <v>#N/A</v>
      </c>
      <c r="AF30" s="169" t="e">
        <f t="shared" si="1139"/>
        <v>#N/A</v>
      </c>
      <c r="AG30" s="169" t="e">
        <f t="shared" si="1139"/>
        <v>#N/A</v>
      </c>
      <c r="AH30" s="169" t="e">
        <f t="shared" si="1139"/>
        <v>#N/A</v>
      </c>
      <c r="AI30" s="169" t="e">
        <f t="shared" si="1139"/>
        <v>#N/A</v>
      </c>
      <c r="AJ30" s="169" t="e">
        <f t="shared" si="1139"/>
        <v>#N/A</v>
      </c>
      <c r="AK30" s="169" t="e">
        <f t="shared" si="1139"/>
        <v>#N/A</v>
      </c>
      <c r="AL30" s="169" t="e">
        <f t="shared" si="1139"/>
        <v>#N/A</v>
      </c>
      <c r="AM30" s="169" t="e">
        <f t="shared" si="1139"/>
        <v>#N/A</v>
      </c>
      <c r="AN30" s="169" t="e">
        <f t="shared" si="1139"/>
        <v>#N/A</v>
      </c>
      <c r="AO30" s="169" t="e">
        <f t="shared" si="1139"/>
        <v>#N/A</v>
      </c>
      <c r="AP30" s="169" t="e">
        <f t="shared" si="1139"/>
        <v>#N/A</v>
      </c>
      <c r="AQ30" s="169" t="e">
        <f t="shared" si="1139"/>
        <v>#N/A</v>
      </c>
      <c r="AR30" s="169" t="e">
        <f t="shared" si="1139"/>
        <v>#N/A</v>
      </c>
      <c r="AS30" s="169" t="e">
        <f t="shared" si="1139"/>
        <v>#N/A</v>
      </c>
      <c r="AT30" s="169" t="e">
        <f t="shared" si="1139"/>
        <v>#N/A</v>
      </c>
      <c r="AU30" s="169" t="e">
        <f t="shared" si="1139"/>
        <v>#N/A</v>
      </c>
      <c r="AV30" s="169" t="e">
        <f t="shared" si="1139"/>
        <v>#N/A</v>
      </c>
      <c r="AW30" s="169" t="e">
        <f t="shared" si="1139"/>
        <v>#N/A</v>
      </c>
      <c r="AX30" s="169" t="e">
        <f t="shared" si="1139"/>
        <v>#N/A</v>
      </c>
      <c r="AY30" s="169" t="e">
        <f t="shared" si="1139"/>
        <v>#N/A</v>
      </c>
      <c r="AZ30" s="169" t="e">
        <f t="shared" si="1139"/>
        <v>#N/A</v>
      </c>
      <c r="BA30" s="169" t="e">
        <f t="shared" si="1139"/>
        <v>#N/A</v>
      </c>
      <c r="BB30" s="169" t="e">
        <f t="shared" si="1139"/>
        <v>#N/A</v>
      </c>
      <c r="BC30" s="169" t="e">
        <f t="shared" si="1139"/>
        <v>#N/A</v>
      </c>
      <c r="BD30" s="169" t="e">
        <f t="shared" si="1139"/>
        <v>#N/A</v>
      </c>
      <c r="BE30" s="169" t="e">
        <f t="shared" si="1139"/>
        <v>#N/A</v>
      </c>
      <c r="BF30" s="169" t="e">
        <f t="shared" si="1139"/>
        <v>#N/A</v>
      </c>
      <c r="BG30" s="169" t="e">
        <f t="shared" si="1139"/>
        <v>#N/A</v>
      </c>
      <c r="BH30" s="169" t="e">
        <f t="shared" si="1139"/>
        <v>#N/A</v>
      </c>
      <c r="BI30" s="169" t="e">
        <f t="shared" si="1139"/>
        <v>#N/A</v>
      </c>
      <c r="BJ30" s="169" t="e">
        <f t="shared" si="1139"/>
        <v>#N/A</v>
      </c>
      <c r="BK30" s="169" t="e">
        <f t="shared" si="1139"/>
        <v>#N/A</v>
      </c>
      <c r="BL30" s="169" t="e">
        <f t="shared" si="1139"/>
        <v>#N/A</v>
      </c>
      <c r="BM30" s="169" t="e">
        <f t="shared" si="1139"/>
        <v>#N/A</v>
      </c>
      <c r="BN30" s="169" t="e">
        <f t="shared" si="1139"/>
        <v>#N/A</v>
      </c>
      <c r="BO30" s="169" t="e">
        <f t="shared" si="1139"/>
        <v>#N/A</v>
      </c>
      <c r="BP30" s="169" t="e">
        <f t="shared" si="906"/>
        <v>#N/A</v>
      </c>
      <c r="BQ30" s="169" t="e">
        <f t="shared" si="907"/>
        <v>#N/A</v>
      </c>
      <c r="BR30" s="169" t="e">
        <f t="shared" si="908"/>
        <v>#N/A</v>
      </c>
      <c r="BS30" s="169" t="e">
        <f t="shared" si="909"/>
        <v>#N/A</v>
      </c>
      <c r="BT30" s="169" t="e">
        <f t="shared" si="910"/>
        <v>#N/A</v>
      </c>
      <c r="BU30" s="169" t="e">
        <f t="shared" si="911"/>
        <v>#N/A</v>
      </c>
      <c r="BV30" s="169" t="e">
        <f t="shared" si="912"/>
        <v>#N/A</v>
      </c>
      <c r="BW30" s="169" t="e">
        <f t="shared" si="913"/>
        <v>#N/A</v>
      </c>
      <c r="BX30" s="169" t="e">
        <f t="shared" si="914"/>
        <v>#N/A</v>
      </c>
      <c r="BY30" s="169" t="e">
        <f t="shared" si="915"/>
        <v>#N/A</v>
      </c>
      <c r="BZ30" s="169" t="e">
        <f t="shared" si="916"/>
        <v>#N/A</v>
      </c>
      <c r="CA30" s="169" t="e">
        <f t="shared" si="917"/>
        <v>#N/A</v>
      </c>
      <c r="CB30" s="169" t="e">
        <f t="shared" si="918"/>
        <v>#N/A</v>
      </c>
      <c r="CC30" s="169" t="e">
        <f t="shared" si="919"/>
        <v>#N/A</v>
      </c>
      <c r="CD30" s="169" t="e">
        <f t="shared" si="920"/>
        <v>#N/A</v>
      </c>
      <c r="CE30" s="169" t="e">
        <f t="shared" si="921"/>
        <v>#N/A</v>
      </c>
      <c r="CF30" s="169" t="e">
        <f t="shared" si="922"/>
        <v>#N/A</v>
      </c>
      <c r="CG30" s="169" t="e">
        <f t="shared" si="923"/>
        <v>#N/A</v>
      </c>
      <c r="CH30" s="169" t="e">
        <f t="shared" si="924"/>
        <v>#N/A</v>
      </c>
      <c r="CI30" s="169" t="e">
        <f t="shared" si="925"/>
        <v>#N/A</v>
      </c>
      <c r="CJ30" s="169" t="e">
        <f t="shared" si="926"/>
        <v>#N/A</v>
      </c>
      <c r="CK30" s="169" t="e">
        <f t="shared" si="927"/>
        <v>#N/A</v>
      </c>
      <c r="CL30" s="169" t="e">
        <f t="shared" si="928"/>
        <v>#N/A</v>
      </c>
      <c r="CM30" s="169" t="e">
        <f t="shared" si="929"/>
        <v>#N/A</v>
      </c>
      <c r="CN30" s="169" t="e">
        <f t="shared" si="930"/>
        <v>#N/A</v>
      </c>
      <c r="CO30" s="169" t="e">
        <f t="shared" si="931"/>
        <v>#N/A</v>
      </c>
      <c r="CP30" s="169" t="e">
        <f t="shared" si="932"/>
        <v>#N/A</v>
      </c>
      <c r="CQ30" s="169" t="e">
        <f t="shared" si="933"/>
        <v>#N/A</v>
      </c>
      <c r="CR30" s="169" t="e">
        <f t="shared" si="934"/>
        <v>#N/A</v>
      </c>
      <c r="CS30" s="169" t="e">
        <f t="shared" si="935"/>
        <v>#N/A</v>
      </c>
      <c r="CT30" s="169" t="e">
        <f t="shared" si="936"/>
        <v>#N/A</v>
      </c>
      <c r="CU30" s="169" t="e">
        <f t="shared" si="937"/>
        <v>#N/A</v>
      </c>
      <c r="CV30" s="169" t="e">
        <f t="shared" si="938"/>
        <v>#N/A</v>
      </c>
      <c r="CW30" s="169" t="e">
        <f t="shared" si="939"/>
        <v>#N/A</v>
      </c>
      <c r="CX30" s="169" t="e">
        <f t="shared" si="940"/>
        <v>#N/A</v>
      </c>
      <c r="CY30" s="169" t="e">
        <f t="shared" si="941"/>
        <v>#N/A</v>
      </c>
      <c r="CZ30" s="169" t="e">
        <f t="shared" si="942"/>
        <v>#N/A</v>
      </c>
      <c r="DA30" s="169" t="e">
        <f t="shared" si="943"/>
        <v>#N/A</v>
      </c>
      <c r="DB30" s="169" t="e">
        <f t="shared" si="944"/>
        <v>#N/A</v>
      </c>
      <c r="DC30" s="169" t="e">
        <f t="shared" si="945"/>
        <v>#N/A</v>
      </c>
      <c r="DD30" s="169" t="e">
        <f t="shared" si="946"/>
        <v>#N/A</v>
      </c>
      <c r="DE30" s="169" t="e">
        <f t="shared" si="947"/>
        <v>#N/A</v>
      </c>
      <c r="DF30" s="169" t="e">
        <f t="shared" si="948"/>
        <v>#N/A</v>
      </c>
      <c r="DG30" s="169" t="e">
        <f t="shared" si="949"/>
        <v>#N/A</v>
      </c>
      <c r="DH30" s="169" t="e">
        <f t="shared" si="950"/>
        <v>#N/A</v>
      </c>
      <c r="DI30" s="169" t="e">
        <f t="shared" si="951"/>
        <v>#N/A</v>
      </c>
      <c r="DJ30" s="169" t="e">
        <f t="shared" si="952"/>
        <v>#N/A</v>
      </c>
      <c r="DK30" s="169" t="e">
        <f t="shared" si="953"/>
        <v>#N/A</v>
      </c>
      <c r="DL30" s="169" t="e">
        <f t="shared" si="954"/>
        <v>#N/A</v>
      </c>
      <c r="DM30" s="169" t="e">
        <f t="shared" si="955"/>
        <v>#N/A</v>
      </c>
      <c r="DN30" s="169" t="e">
        <f t="shared" si="956"/>
        <v>#N/A</v>
      </c>
      <c r="DO30" s="169" t="e">
        <f t="shared" si="957"/>
        <v>#N/A</v>
      </c>
      <c r="DP30" s="169" t="e">
        <f t="shared" si="958"/>
        <v>#N/A</v>
      </c>
      <c r="DQ30" s="169" t="e">
        <f t="shared" si="959"/>
        <v>#N/A</v>
      </c>
      <c r="DR30" s="169" t="e">
        <f t="shared" si="960"/>
        <v>#N/A</v>
      </c>
      <c r="DS30" s="169" t="e">
        <f t="shared" si="961"/>
        <v>#N/A</v>
      </c>
      <c r="DT30" s="169" t="e">
        <f t="shared" si="962"/>
        <v>#N/A</v>
      </c>
      <c r="DU30" s="169" t="e">
        <f t="shared" si="963"/>
        <v>#N/A</v>
      </c>
      <c r="DV30" s="169" t="e">
        <f t="shared" si="964"/>
        <v>#N/A</v>
      </c>
      <c r="DW30" s="169" t="e">
        <f t="shared" si="965"/>
        <v>#N/A</v>
      </c>
      <c r="DX30" s="169" t="e">
        <f t="shared" si="966"/>
        <v>#N/A</v>
      </c>
      <c r="DY30" s="169" t="e">
        <f t="shared" si="967"/>
        <v>#N/A</v>
      </c>
      <c r="DZ30" s="169" t="e">
        <f t="shared" si="968"/>
        <v>#N/A</v>
      </c>
      <c r="EA30" s="169" t="e">
        <f t="shared" si="969"/>
        <v>#N/A</v>
      </c>
      <c r="EB30" s="169" t="e">
        <f t="shared" si="970"/>
        <v>#N/A</v>
      </c>
      <c r="EC30" s="169" t="e">
        <f t="shared" si="971"/>
        <v>#N/A</v>
      </c>
      <c r="ED30" s="169" t="e">
        <f t="shared" si="972"/>
        <v>#N/A</v>
      </c>
      <c r="EE30" s="169" t="e">
        <f t="shared" si="973"/>
        <v>#N/A</v>
      </c>
      <c r="EF30" s="169" t="e">
        <f t="shared" si="974"/>
        <v>#N/A</v>
      </c>
      <c r="EG30" s="169" t="e">
        <f t="shared" si="975"/>
        <v>#N/A</v>
      </c>
      <c r="EH30" s="169" t="e">
        <f t="shared" si="976"/>
        <v>#N/A</v>
      </c>
      <c r="EI30" s="169" t="e">
        <f t="shared" si="977"/>
        <v>#N/A</v>
      </c>
      <c r="EJ30" s="169" t="e">
        <f t="shared" si="978"/>
        <v>#N/A</v>
      </c>
      <c r="EK30" s="169" t="e">
        <f t="shared" si="979"/>
        <v>#N/A</v>
      </c>
      <c r="EL30" s="169" t="e">
        <f t="shared" si="980"/>
        <v>#N/A</v>
      </c>
      <c r="EM30" s="169" t="e">
        <f t="shared" si="981"/>
        <v>#N/A</v>
      </c>
      <c r="EN30" s="169" t="e">
        <f t="shared" si="982"/>
        <v>#N/A</v>
      </c>
      <c r="EO30" s="169" t="e">
        <f t="shared" si="983"/>
        <v>#N/A</v>
      </c>
      <c r="EP30" s="169" t="e">
        <f t="shared" si="984"/>
        <v>#N/A</v>
      </c>
      <c r="EQ30" s="169" t="e">
        <f t="shared" si="985"/>
        <v>#N/A</v>
      </c>
      <c r="ER30" s="169" t="e">
        <f t="shared" si="986"/>
        <v>#N/A</v>
      </c>
      <c r="ES30" s="169" t="e">
        <f t="shared" si="987"/>
        <v>#N/A</v>
      </c>
      <c r="ET30" s="169" t="e">
        <f t="shared" si="988"/>
        <v>#N/A</v>
      </c>
      <c r="EU30" s="169" t="e">
        <f t="shared" si="989"/>
        <v>#N/A</v>
      </c>
      <c r="EV30" s="169" t="e">
        <f t="shared" si="990"/>
        <v>#N/A</v>
      </c>
      <c r="EW30" s="169" t="e">
        <f t="shared" si="991"/>
        <v>#N/A</v>
      </c>
      <c r="EX30" s="169" t="e">
        <f t="shared" si="992"/>
        <v>#N/A</v>
      </c>
      <c r="EY30" s="169" t="e">
        <f t="shared" si="993"/>
        <v>#N/A</v>
      </c>
      <c r="EZ30" s="169" t="e">
        <f t="shared" si="994"/>
        <v>#N/A</v>
      </c>
      <c r="FA30" s="169" t="e">
        <f t="shared" si="995"/>
        <v>#N/A</v>
      </c>
      <c r="FB30" s="169" t="e">
        <f t="shared" si="996"/>
        <v>#N/A</v>
      </c>
      <c r="FC30" s="169" t="e">
        <f t="shared" si="997"/>
        <v>#N/A</v>
      </c>
      <c r="FD30" s="169" t="e">
        <f t="shared" si="998"/>
        <v>#N/A</v>
      </c>
      <c r="FE30" s="169" t="e">
        <f t="shared" si="999"/>
        <v>#N/A</v>
      </c>
      <c r="FF30" s="169" t="e">
        <f t="shared" si="1000"/>
        <v>#N/A</v>
      </c>
      <c r="FG30" s="169" t="e">
        <f t="shared" si="1001"/>
        <v>#N/A</v>
      </c>
      <c r="FH30" s="169" t="e">
        <f t="shared" si="1002"/>
        <v>#N/A</v>
      </c>
      <c r="FI30" s="169" t="e">
        <f t="shared" si="1003"/>
        <v>#N/A</v>
      </c>
      <c r="FJ30" s="169" t="e">
        <f t="shared" si="1004"/>
        <v>#N/A</v>
      </c>
      <c r="FK30" s="169" t="e">
        <f t="shared" si="1005"/>
        <v>#N/A</v>
      </c>
      <c r="FL30" s="169" t="e">
        <f t="shared" si="1006"/>
        <v>#N/A</v>
      </c>
      <c r="FM30" s="169" t="e">
        <f t="shared" si="1007"/>
        <v>#N/A</v>
      </c>
      <c r="FN30" s="169" t="e">
        <f t="shared" si="1008"/>
        <v>#N/A</v>
      </c>
      <c r="FO30" s="169" t="e">
        <f t="shared" si="1009"/>
        <v>#N/A</v>
      </c>
      <c r="FP30" s="169" t="e">
        <f t="shared" si="1010"/>
        <v>#N/A</v>
      </c>
      <c r="FQ30" s="169" t="e">
        <f t="shared" si="1011"/>
        <v>#N/A</v>
      </c>
      <c r="FR30" s="169" t="e">
        <f t="shared" si="1012"/>
        <v>#N/A</v>
      </c>
      <c r="FS30" s="169" t="e">
        <f t="shared" si="1013"/>
        <v>#N/A</v>
      </c>
      <c r="FT30" s="169" t="e">
        <f t="shared" si="1014"/>
        <v>#N/A</v>
      </c>
      <c r="FU30" s="169" t="e">
        <f t="shared" si="1015"/>
        <v>#N/A</v>
      </c>
      <c r="FV30" s="169" t="e">
        <f t="shared" si="1016"/>
        <v>#N/A</v>
      </c>
      <c r="FW30" s="169" t="e">
        <f t="shared" si="1017"/>
        <v>#N/A</v>
      </c>
      <c r="FX30" s="169" t="e">
        <f t="shared" si="1018"/>
        <v>#N/A</v>
      </c>
      <c r="FY30" s="169" t="e">
        <f t="shared" si="1019"/>
        <v>#N/A</v>
      </c>
      <c r="FZ30" s="169" t="e">
        <f t="shared" si="1020"/>
        <v>#N/A</v>
      </c>
      <c r="GA30" s="169" t="e">
        <f t="shared" si="1021"/>
        <v>#N/A</v>
      </c>
      <c r="GB30" s="169" t="e">
        <f t="shared" si="1022"/>
        <v>#N/A</v>
      </c>
      <c r="GC30" s="169" t="e">
        <f t="shared" si="1023"/>
        <v>#N/A</v>
      </c>
      <c r="GD30" s="169" t="e">
        <f t="shared" si="1024"/>
        <v>#N/A</v>
      </c>
      <c r="GE30" s="169" t="e">
        <f t="shared" si="1025"/>
        <v>#N/A</v>
      </c>
      <c r="GF30" s="169" t="e">
        <f t="shared" si="1026"/>
        <v>#N/A</v>
      </c>
      <c r="GG30" s="169" t="e">
        <f t="shared" si="1027"/>
        <v>#N/A</v>
      </c>
      <c r="GH30" s="169" t="e">
        <f t="shared" si="1028"/>
        <v>#N/A</v>
      </c>
      <c r="GI30" s="169" t="e">
        <f t="shared" si="1029"/>
        <v>#N/A</v>
      </c>
      <c r="GJ30" s="169" t="e">
        <f t="shared" si="1030"/>
        <v>#N/A</v>
      </c>
      <c r="GK30" s="169" t="e">
        <f t="shared" si="1031"/>
        <v>#N/A</v>
      </c>
      <c r="GL30" s="169" t="e">
        <f t="shared" si="1032"/>
        <v>#N/A</v>
      </c>
      <c r="GM30" s="169" t="e">
        <f t="shared" si="1033"/>
        <v>#N/A</v>
      </c>
      <c r="GN30" s="169" t="e">
        <f t="shared" si="1034"/>
        <v>#N/A</v>
      </c>
      <c r="GO30" s="169" t="e">
        <f t="shared" si="1035"/>
        <v>#N/A</v>
      </c>
      <c r="GP30" s="169" t="e">
        <f t="shared" si="1036"/>
        <v>#N/A</v>
      </c>
      <c r="GQ30" s="169" t="e">
        <f t="shared" si="1037"/>
        <v>#N/A</v>
      </c>
      <c r="GR30" s="169" t="e">
        <f t="shared" si="1038"/>
        <v>#N/A</v>
      </c>
      <c r="GS30" s="169" t="e">
        <f t="shared" si="1039"/>
        <v>#N/A</v>
      </c>
      <c r="GT30" s="169" t="e">
        <f t="shared" si="1040"/>
        <v>#N/A</v>
      </c>
      <c r="GU30" s="169" t="e">
        <f t="shared" si="1041"/>
        <v>#N/A</v>
      </c>
      <c r="GV30" s="169" t="e">
        <f t="shared" si="1042"/>
        <v>#N/A</v>
      </c>
      <c r="GW30" s="169" t="e">
        <f t="shared" si="1043"/>
        <v>#N/A</v>
      </c>
      <c r="GX30" s="169" t="e">
        <f t="shared" si="1044"/>
        <v>#N/A</v>
      </c>
      <c r="GY30" s="169" t="e">
        <f t="shared" si="1045"/>
        <v>#N/A</v>
      </c>
      <c r="GZ30" s="169" t="e">
        <f t="shared" si="1046"/>
        <v>#N/A</v>
      </c>
      <c r="HA30" s="169" t="e">
        <f t="shared" si="1047"/>
        <v>#N/A</v>
      </c>
      <c r="HB30" s="169" t="e">
        <f t="shared" si="1048"/>
        <v>#N/A</v>
      </c>
      <c r="HC30" s="169" t="e">
        <f t="shared" si="1049"/>
        <v>#N/A</v>
      </c>
      <c r="HD30" s="169" t="e">
        <f t="shared" si="1050"/>
        <v>#N/A</v>
      </c>
      <c r="HE30" s="169" t="e">
        <f t="shared" si="1051"/>
        <v>#N/A</v>
      </c>
      <c r="HF30" s="169" t="e">
        <f t="shared" si="1052"/>
        <v>#N/A</v>
      </c>
      <c r="HG30" s="169" t="e">
        <f t="shared" si="1053"/>
        <v>#N/A</v>
      </c>
      <c r="HH30" s="169" t="e">
        <f t="shared" si="1054"/>
        <v>#N/A</v>
      </c>
      <c r="HI30" s="169" t="e">
        <f t="shared" si="1055"/>
        <v>#N/A</v>
      </c>
      <c r="HJ30" s="169" t="e">
        <f t="shared" si="1056"/>
        <v>#N/A</v>
      </c>
      <c r="HK30" s="169" t="e">
        <f t="shared" si="1057"/>
        <v>#N/A</v>
      </c>
      <c r="HL30" s="169" t="e">
        <f t="shared" si="1058"/>
        <v>#N/A</v>
      </c>
      <c r="HM30" s="169" t="e">
        <f t="shared" si="1059"/>
        <v>#N/A</v>
      </c>
      <c r="HN30" s="169" t="e">
        <f t="shared" si="1060"/>
        <v>#N/A</v>
      </c>
      <c r="HO30" s="169" t="e">
        <f t="shared" si="1061"/>
        <v>#N/A</v>
      </c>
      <c r="HP30" s="169" t="e">
        <f t="shared" si="1062"/>
        <v>#N/A</v>
      </c>
      <c r="HQ30" s="169" t="e">
        <f t="shared" si="1063"/>
        <v>#N/A</v>
      </c>
      <c r="HR30" s="169" t="e">
        <f t="shared" si="1064"/>
        <v>#N/A</v>
      </c>
      <c r="HS30" s="169" t="e">
        <f t="shared" si="1065"/>
        <v>#N/A</v>
      </c>
      <c r="HT30" s="169" t="e">
        <f t="shared" si="1066"/>
        <v>#N/A</v>
      </c>
      <c r="HU30" s="169" t="e">
        <f t="shared" si="1067"/>
        <v>#N/A</v>
      </c>
      <c r="HV30" s="169" t="e">
        <f t="shared" si="1068"/>
        <v>#N/A</v>
      </c>
      <c r="HW30" s="169" t="e">
        <f t="shared" si="1069"/>
        <v>#N/A</v>
      </c>
      <c r="HX30" s="169" t="e">
        <f t="shared" si="1070"/>
        <v>#N/A</v>
      </c>
      <c r="HY30" s="169" t="e">
        <f t="shared" si="1071"/>
        <v>#N/A</v>
      </c>
      <c r="HZ30" s="169" t="e">
        <f t="shared" si="1072"/>
        <v>#N/A</v>
      </c>
      <c r="IA30" s="169" t="e">
        <f t="shared" si="1073"/>
        <v>#N/A</v>
      </c>
      <c r="IB30" s="169" t="e">
        <f t="shared" si="1074"/>
        <v>#N/A</v>
      </c>
      <c r="IC30" s="169" t="e">
        <f t="shared" si="1075"/>
        <v>#N/A</v>
      </c>
      <c r="ID30" s="169" t="e">
        <f t="shared" si="1076"/>
        <v>#N/A</v>
      </c>
      <c r="IE30" s="169" t="e">
        <f t="shared" si="1077"/>
        <v>#N/A</v>
      </c>
      <c r="IF30" s="169" t="e">
        <f t="shared" si="1078"/>
        <v>#N/A</v>
      </c>
      <c r="IG30" s="169" t="e">
        <f t="shared" si="1079"/>
        <v>#N/A</v>
      </c>
      <c r="IH30" s="169" t="e">
        <f t="shared" si="1080"/>
        <v>#N/A</v>
      </c>
      <c r="II30" s="169" t="e">
        <f t="shared" si="1081"/>
        <v>#N/A</v>
      </c>
      <c r="IJ30" s="169" t="e">
        <f t="shared" si="1082"/>
        <v>#N/A</v>
      </c>
      <c r="IK30" s="169" t="e">
        <f t="shared" si="1083"/>
        <v>#N/A</v>
      </c>
      <c r="IL30" s="169" t="e">
        <f t="shared" si="1084"/>
        <v>#N/A</v>
      </c>
      <c r="IM30" s="169" t="e">
        <f t="shared" si="1085"/>
        <v>#N/A</v>
      </c>
      <c r="IN30" s="169" t="e">
        <f t="shared" si="1086"/>
        <v>#N/A</v>
      </c>
      <c r="IO30" s="169" t="e">
        <f t="shared" si="1087"/>
        <v>#N/A</v>
      </c>
      <c r="IP30" s="169" t="e">
        <f t="shared" si="1088"/>
        <v>#N/A</v>
      </c>
      <c r="IQ30" s="169" t="e">
        <f t="shared" si="1089"/>
        <v>#N/A</v>
      </c>
      <c r="IR30" s="169" t="e">
        <f t="shared" si="1090"/>
        <v>#N/A</v>
      </c>
      <c r="IS30" s="169" t="e">
        <f t="shared" si="1091"/>
        <v>#N/A</v>
      </c>
      <c r="IT30" s="169" t="e">
        <f t="shared" si="1092"/>
        <v>#N/A</v>
      </c>
      <c r="IU30" s="169" t="e">
        <f t="shared" si="1093"/>
        <v>#N/A</v>
      </c>
      <c r="IV30" s="169" t="e">
        <f t="shared" si="1094"/>
        <v>#N/A</v>
      </c>
      <c r="IW30" s="169" t="e">
        <f t="shared" si="1095"/>
        <v>#N/A</v>
      </c>
      <c r="IX30" s="169" t="e">
        <f t="shared" si="1096"/>
        <v>#N/A</v>
      </c>
      <c r="IY30" s="169" t="e">
        <f t="shared" si="1097"/>
        <v>#N/A</v>
      </c>
      <c r="IZ30" s="169" t="e">
        <f t="shared" si="1098"/>
        <v>#N/A</v>
      </c>
      <c r="JA30" s="169" t="e">
        <f t="shared" si="1099"/>
        <v>#N/A</v>
      </c>
      <c r="JB30" s="169" t="e">
        <f t="shared" si="1100"/>
        <v>#N/A</v>
      </c>
      <c r="JC30" s="169" t="e">
        <f t="shared" si="1101"/>
        <v>#N/A</v>
      </c>
      <c r="JD30" s="169" t="e">
        <f t="shared" si="1102"/>
        <v>#N/A</v>
      </c>
      <c r="JE30" s="169" t="e">
        <f t="shared" si="1103"/>
        <v>#N/A</v>
      </c>
      <c r="JF30" s="169" t="e">
        <f t="shared" si="1104"/>
        <v>#N/A</v>
      </c>
      <c r="JG30" s="169" t="e">
        <f t="shared" si="1105"/>
        <v>#N/A</v>
      </c>
      <c r="JH30" s="169" t="e">
        <f t="shared" si="1106"/>
        <v>#N/A</v>
      </c>
      <c r="JI30" s="169" t="e">
        <f t="shared" si="1107"/>
        <v>#N/A</v>
      </c>
      <c r="JJ30" s="169" t="e">
        <f t="shared" si="1108"/>
        <v>#N/A</v>
      </c>
      <c r="JK30" s="169" t="e">
        <f t="shared" si="1109"/>
        <v>#N/A</v>
      </c>
      <c r="JL30" s="169" t="e">
        <f t="shared" si="1110"/>
        <v>#N/A</v>
      </c>
      <c r="JM30" s="169" t="e">
        <f t="shared" si="1111"/>
        <v>#N/A</v>
      </c>
      <c r="JN30" s="169" t="e">
        <f t="shared" si="1112"/>
        <v>#N/A</v>
      </c>
      <c r="JO30" s="169" t="e">
        <f t="shared" si="1113"/>
        <v>#N/A</v>
      </c>
      <c r="JP30" s="169" t="e">
        <f t="shared" si="1114"/>
        <v>#N/A</v>
      </c>
      <c r="JQ30" s="169" t="e">
        <f t="shared" si="1115"/>
        <v>#N/A</v>
      </c>
      <c r="JR30" s="169" t="e">
        <f t="shared" si="1116"/>
        <v>#N/A</v>
      </c>
      <c r="JS30" s="169" t="e">
        <f t="shared" si="1117"/>
        <v>#N/A</v>
      </c>
      <c r="JT30" s="169" t="e">
        <f t="shared" si="1118"/>
        <v>#N/A</v>
      </c>
      <c r="JU30" s="169" t="e">
        <f t="shared" si="1119"/>
        <v>#N/A</v>
      </c>
      <c r="JV30" s="169" t="e">
        <f t="shared" si="1120"/>
        <v>#N/A</v>
      </c>
      <c r="JW30" s="169" t="e">
        <f t="shared" si="1121"/>
        <v>#N/A</v>
      </c>
      <c r="JX30" s="169" t="e">
        <f t="shared" si="1122"/>
        <v>#N/A</v>
      </c>
      <c r="JY30" s="169" t="e">
        <f t="shared" si="1123"/>
        <v>#N/A</v>
      </c>
      <c r="JZ30" s="169" t="e">
        <f t="shared" si="1124"/>
        <v>#N/A</v>
      </c>
      <c r="KA30" s="169" t="e">
        <f t="shared" si="1125"/>
        <v>#N/A</v>
      </c>
      <c r="KB30" s="169" t="e">
        <f t="shared" si="1126"/>
        <v>#N/A</v>
      </c>
      <c r="KC30" s="169" t="e">
        <f t="shared" si="1127"/>
        <v>#N/A</v>
      </c>
      <c r="KD30" s="169" t="e">
        <f t="shared" si="1128"/>
        <v>#N/A</v>
      </c>
      <c r="KE30" s="169" t="e">
        <f t="shared" si="1129"/>
        <v>#N/A</v>
      </c>
      <c r="KF30" s="169" t="e">
        <f t="shared" si="1130"/>
        <v>#N/A</v>
      </c>
      <c r="KG30" s="169" t="e">
        <f t="shared" si="1131"/>
        <v>#N/A</v>
      </c>
      <c r="KH30" s="169" t="e">
        <f t="shared" si="1132"/>
        <v>#N/A</v>
      </c>
      <c r="KI30" s="169" t="e">
        <f t="shared" si="1133"/>
        <v>#N/A</v>
      </c>
      <c r="KJ30" s="169" t="e">
        <f t="shared" si="1134"/>
        <v>#N/A</v>
      </c>
      <c r="KK30" s="169" t="e">
        <f t="shared" si="1135"/>
        <v>#N/A</v>
      </c>
      <c r="KL30" s="169" t="e">
        <f t="shared" si="1136"/>
        <v>#N/A</v>
      </c>
      <c r="KM30" s="169" t="e">
        <f t="shared" si="1137"/>
        <v>#N/A</v>
      </c>
      <c r="KN30" s="169" t="e">
        <f t="shared" si="1138"/>
        <v>#N/A</v>
      </c>
    </row>
    <row r="31" spans="1:300" x14ac:dyDescent="0.3">
      <c r="A31" t="str">
        <f t="shared" si="904"/>
        <v>Spain</v>
      </c>
      <c r="G31" s="169">
        <f t="shared" si="905"/>
        <v>0.53779941107799512</v>
      </c>
      <c r="H31" s="169">
        <f t="shared" si="905"/>
        <v>0.52338459837250317</v>
      </c>
      <c r="I31" s="169">
        <f t="shared" si="905"/>
        <v>0.50701112822326999</v>
      </c>
      <c r="J31" s="169">
        <f t="shared" si="905"/>
        <v>0.50285717224054483</v>
      </c>
      <c r="K31" s="169">
        <f t="shared" si="905"/>
        <v>0.4820428269809236</v>
      </c>
      <c r="L31" s="169">
        <f t="shared" si="905"/>
        <v>0.47071346158477806</v>
      </c>
      <c r="M31" s="169">
        <f t="shared" si="905"/>
        <v>0.41621552961786051</v>
      </c>
      <c r="N31" s="169">
        <f t="shared" si="905"/>
        <v>0.37937557461109678</v>
      </c>
      <c r="O31" s="169">
        <f t="shared" si="905"/>
        <v>0.33016324871949693</v>
      </c>
      <c r="P31" s="169">
        <f t="shared" si="905"/>
        <v>0.31650050927603518</v>
      </c>
      <c r="Q31" s="169">
        <f t="shared" si="905"/>
        <v>0.29502840738328778</v>
      </c>
      <c r="R31" s="169">
        <f t="shared" si="905"/>
        <v>0.29740125022038932</v>
      </c>
      <c r="S31" s="169">
        <f t="shared" si="1139"/>
        <v>0.28246226440254213</v>
      </c>
      <c r="T31" s="169">
        <f t="shared" si="1139"/>
        <v>0.28676164093028356</v>
      </c>
      <c r="U31" s="169">
        <f t="shared" si="1139"/>
        <v>0.27347598639282417</v>
      </c>
      <c r="V31" s="169">
        <f t="shared" si="1139"/>
        <v>0.26055464271710999</v>
      </c>
      <c r="W31" s="169">
        <f t="shared" si="1139"/>
        <v>0.23556158129465876</v>
      </c>
      <c r="X31" s="169">
        <f t="shared" si="1139"/>
        <v>0.21346306205394003</v>
      </c>
      <c r="Y31" s="169">
        <f t="shared" si="1139"/>
        <v>0.18826914274913142</v>
      </c>
      <c r="Z31" s="169">
        <f t="shared" si="1139"/>
        <v>0.16563642090019845</v>
      </c>
      <c r="AA31" s="169">
        <f t="shared" si="1139"/>
        <v>0.14380046646607228</v>
      </c>
      <c r="AB31" s="169">
        <f t="shared" si="1139"/>
        <v>0.12851627121246714</v>
      </c>
      <c r="AC31" s="169">
        <f t="shared" si="1139"/>
        <v>0.11624949236737676</v>
      </c>
      <c r="AD31" s="169" t="e">
        <f t="shared" si="1139"/>
        <v>#N/A</v>
      </c>
      <c r="AE31" s="169" t="e">
        <f t="shared" si="1139"/>
        <v>#N/A</v>
      </c>
      <c r="AF31" s="169" t="e">
        <f t="shared" si="1139"/>
        <v>#N/A</v>
      </c>
      <c r="AG31" s="169" t="e">
        <f t="shared" si="1139"/>
        <v>#N/A</v>
      </c>
      <c r="AH31" s="169" t="e">
        <f t="shared" si="1139"/>
        <v>#N/A</v>
      </c>
      <c r="AI31" s="169" t="e">
        <f t="shared" si="1139"/>
        <v>#N/A</v>
      </c>
      <c r="AJ31" s="169" t="e">
        <f t="shared" si="1139"/>
        <v>#N/A</v>
      </c>
      <c r="AK31" s="169" t="e">
        <f t="shared" si="1139"/>
        <v>#N/A</v>
      </c>
      <c r="AL31" s="169" t="e">
        <f t="shared" si="1139"/>
        <v>#N/A</v>
      </c>
      <c r="AM31" s="169" t="e">
        <f t="shared" si="1139"/>
        <v>#N/A</v>
      </c>
      <c r="AN31" s="169" t="e">
        <f t="shared" si="1139"/>
        <v>#N/A</v>
      </c>
      <c r="AO31" s="169" t="e">
        <f t="shared" si="1139"/>
        <v>#N/A</v>
      </c>
      <c r="AP31" s="169" t="e">
        <f t="shared" si="1139"/>
        <v>#N/A</v>
      </c>
      <c r="AQ31" s="169" t="e">
        <f t="shared" si="1139"/>
        <v>#N/A</v>
      </c>
      <c r="AR31" s="169" t="e">
        <f t="shared" si="1139"/>
        <v>#N/A</v>
      </c>
      <c r="AS31" s="169" t="e">
        <f t="shared" si="1139"/>
        <v>#N/A</v>
      </c>
      <c r="AT31" s="169" t="e">
        <f t="shared" si="1139"/>
        <v>#N/A</v>
      </c>
      <c r="AU31" s="169" t="e">
        <f t="shared" si="1139"/>
        <v>#N/A</v>
      </c>
      <c r="AV31" s="169" t="e">
        <f t="shared" si="1139"/>
        <v>#N/A</v>
      </c>
      <c r="AW31" s="169" t="e">
        <f t="shared" si="1139"/>
        <v>#N/A</v>
      </c>
      <c r="AX31" s="169" t="e">
        <f t="shared" si="1139"/>
        <v>#N/A</v>
      </c>
      <c r="AY31" s="169" t="e">
        <f t="shared" si="1139"/>
        <v>#N/A</v>
      </c>
      <c r="AZ31" s="169" t="e">
        <f t="shared" si="1139"/>
        <v>#N/A</v>
      </c>
      <c r="BA31" s="169" t="e">
        <f t="shared" si="1139"/>
        <v>#N/A</v>
      </c>
      <c r="BB31" s="169" t="e">
        <f t="shared" si="1139"/>
        <v>#N/A</v>
      </c>
      <c r="BC31" s="169" t="e">
        <f t="shared" si="1139"/>
        <v>#N/A</v>
      </c>
      <c r="BD31" s="169" t="e">
        <f t="shared" si="1139"/>
        <v>#N/A</v>
      </c>
      <c r="BE31" s="169" t="e">
        <f t="shared" si="1139"/>
        <v>#N/A</v>
      </c>
      <c r="BF31" s="169" t="e">
        <f t="shared" si="1139"/>
        <v>#N/A</v>
      </c>
      <c r="BG31" s="169" t="e">
        <f t="shared" si="1139"/>
        <v>#N/A</v>
      </c>
      <c r="BH31" s="169" t="e">
        <f t="shared" si="1139"/>
        <v>#N/A</v>
      </c>
      <c r="BI31" s="169" t="e">
        <f t="shared" si="1139"/>
        <v>#N/A</v>
      </c>
      <c r="BJ31" s="169" t="e">
        <f t="shared" si="1139"/>
        <v>#N/A</v>
      </c>
      <c r="BK31" s="169" t="e">
        <f t="shared" si="1139"/>
        <v>#N/A</v>
      </c>
      <c r="BL31" s="169" t="e">
        <f t="shared" si="1139"/>
        <v>#N/A</v>
      </c>
      <c r="BM31" s="169" t="e">
        <f t="shared" si="1139"/>
        <v>#N/A</v>
      </c>
      <c r="BN31" s="169" t="e">
        <f t="shared" si="1139"/>
        <v>#N/A</v>
      </c>
      <c r="BO31" s="169" t="e">
        <f t="shared" si="1139"/>
        <v>#N/A</v>
      </c>
      <c r="BP31" s="169" t="e">
        <f t="shared" si="906"/>
        <v>#N/A</v>
      </c>
      <c r="BQ31" s="169" t="e">
        <f t="shared" si="907"/>
        <v>#N/A</v>
      </c>
      <c r="BR31" s="169" t="e">
        <f t="shared" si="908"/>
        <v>#N/A</v>
      </c>
      <c r="BS31" s="169" t="e">
        <f t="shared" si="909"/>
        <v>#N/A</v>
      </c>
      <c r="BT31" s="169" t="e">
        <f t="shared" si="910"/>
        <v>#N/A</v>
      </c>
      <c r="BU31" s="169" t="e">
        <f t="shared" si="911"/>
        <v>#N/A</v>
      </c>
      <c r="BV31" s="169" t="e">
        <f t="shared" si="912"/>
        <v>#N/A</v>
      </c>
      <c r="BW31" s="169" t="e">
        <f t="shared" si="913"/>
        <v>#N/A</v>
      </c>
      <c r="BX31" s="169" t="e">
        <f t="shared" si="914"/>
        <v>#N/A</v>
      </c>
      <c r="BY31" s="169" t="e">
        <f t="shared" si="915"/>
        <v>#N/A</v>
      </c>
      <c r="BZ31" s="169" t="e">
        <f t="shared" si="916"/>
        <v>#N/A</v>
      </c>
      <c r="CA31" s="169" t="e">
        <f t="shared" si="917"/>
        <v>#N/A</v>
      </c>
      <c r="CB31" s="169" t="e">
        <f t="shared" si="918"/>
        <v>#N/A</v>
      </c>
      <c r="CC31" s="169" t="e">
        <f t="shared" si="919"/>
        <v>#N/A</v>
      </c>
      <c r="CD31" s="169" t="e">
        <f t="shared" si="920"/>
        <v>#N/A</v>
      </c>
      <c r="CE31" s="169" t="e">
        <f t="shared" si="921"/>
        <v>#N/A</v>
      </c>
      <c r="CF31" s="169" t="e">
        <f t="shared" si="922"/>
        <v>#N/A</v>
      </c>
      <c r="CG31" s="169" t="e">
        <f t="shared" si="923"/>
        <v>#N/A</v>
      </c>
      <c r="CH31" s="169" t="e">
        <f t="shared" si="924"/>
        <v>#N/A</v>
      </c>
      <c r="CI31" s="169" t="e">
        <f t="shared" si="925"/>
        <v>#N/A</v>
      </c>
      <c r="CJ31" s="169" t="e">
        <f t="shared" si="926"/>
        <v>#N/A</v>
      </c>
      <c r="CK31" s="169" t="e">
        <f t="shared" si="927"/>
        <v>#N/A</v>
      </c>
      <c r="CL31" s="169" t="e">
        <f t="shared" si="928"/>
        <v>#N/A</v>
      </c>
      <c r="CM31" s="169" t="e">
        <f t="shared" si="929"/>
        <v>#N/A</v>
      </c>
      <c r="CN31" s="169" t="e">
        <f t="shared" si="930"/>
        <v>#N/A</v>
      </c>
      <c r="CO31" s="169" t="e">
        <f t="shared" si="931"/>
        <v>#N/A</v>
      </c>
      <c r="CP31" s="169" t="e">
        <f t="shared" si="932"/>
        <v>#N/A</v>
      </c>
      <c r="CQ31" s="169" t="e">
        <f t="shared" si="933"/>
        <v>#N/A</v>
      </c>
      <c r="CR31" s="169" t="e">
        <f t="shared" si="934"/>
        <v>#N/A</v>
      </c>
      <c r="CS31" s="169" t="e">
        <f t="shared" si="935"/>
        <v>#N/A</v>
      </c>
      <c r="CT31" s="169" t="e">
        <f t="shared" si="936"/>
        <v>#N/A</v>
      </c>
      <c r="CU31" s="169" t="e">
        <f t="shared" si="937"/>
        <v>#N/A</v>
      </c>
      <c r="CV31" s="169" t="e">
        <f t="shared" si="938"/>
        <v>#N/A</v>
      </c>
      <c r="CW31" s="169" t="e">
        <f t="shared" si="939"/>
        <v>#N/A</v>
      </c>
      <c r="CX31" s="169" t="e">
        <f t="shared" si="940"/>
        <v>#N/A</v>
      </c>
      <c r="CY31" s="169" t="e">
        <f t="shared" si="941"/>
        <v>#N/A</v>
      </c>
      <c r="CZ31" s="169" t="e">
        <f t="shared" si="942"/>
        <v>#N/A</v>
      </c>
      <c r="DA31" s="169" t="e">
        <f t="shared" si="943"/>
        <v>#N/A</v>
      </c>
      <c r="DB31" s="169" t="e">
        <f t="shared" si="944"/>
        <v>#N/A</v>
      </c>
      <c r="DC31" s="169" t="e">
        <f t="shared" si="945"/>
        <v>#N/A</v>
      </c>
      <c r="DD31" s="169" t="e">
        <f t="shared" si="946"/>
        <v>#N/A</v>
      </c>
      <c r="DE31" s="169" t="e">
        <f t="shared" si="947"/>
        <v>#N/A</v>
      </c>
      <c r="DF31" s="169" t="e">
        <f t="shared" si="948"/>
        <v>#N/A</v>
      </c>
      <c r="DG31" s="169" t="e">
        <f t="shared" si="949"/>
        <v>#N/A</v>
      </c>
      <c r="DH31" s="169" t="e">
        <f t="shared" si="950"/>
        <v>#N/A</v>
      </c>
      <c r="DI31" s="169" t="e">
        <f t="shared" si="951"/>
        <v>#N/A</v>
      </c>
      <c r="DJ31" s="169" t="e">
        <f t="shared" si="952"/>
        <v>#N/A</v>
      </c>
      <c r="DK31" s="169" t="e">
        <f t="shared" si="953"/>
        <v>#N/A</v>
      </c>
      <c r="DL31" s="169" t="e">
        <f t="shared" si="954"/>
        <v>#N/A</v>
      </c>
      <c r="DM31" s="169" t="e">
        <f t="shared" si="955"/>
        <v>#N/A</v>
      </c>
      <c r="DN31" s="169" t="e">
        <f t="shared" si="956"/>
        <v>#N/A</v>
      </c>
      <c r="DO31" s="169" t="e">
        <f t="shared" si="957"/>
        <v>#N/A</v>
      </c>
      <c r="DP31" s="169" t="e">
        <f t="shared" si="958"/>
        <v>#N/A</v>
      </c>
      <c r="DQ31" s="169" t="e">
        <f t="shared" si="959"/>
        <v>#N/A</v>
      </c>
      <c r="DR31" s="169" t="e">
        <f t="shared" si="960"/>
        <v>#N/A</v>
      </c>
      <c r="DS31" s="169" t="e">
        <f t="shared" si="961"/>
        <v>#N/A</v>
      </c>
      <c r="DT31" s="169" t="e">
        <f t="shared" si="962"/>
        <v>#N/A</v>
      </c>
      <c r="DU31" s="169" t="e">
        <f t="shared" si="963"/>
        <v>#N/A</v>
      </c>
      <c r="DV31" s="169" t="e">
        <f t="shared" si="964"/>
        <v>#N/A</v>
      </c>
      <c r="DW31" s="169" t="e">
        <f t="shared" si="965"/>
        <v>#N/A</v>
      </c>
      <c r="DX31" s="169" t="e">
        <f t="shared" si="966"/>
        <v>#N/A</v>
      </c>
      <c r="DY31" s="169" t="e">
        <f t="shared" si="967"/>
        <v>#N/A</v>
      </c>
      <c r="DZ31" s="169" t="e">
        <f t="shared" si="968"/>
        <v>#N/A</v>
      </c>
      <c r="EA31" s="169" t="e">
        <f t="shared" si="969"/>
        <v>#N/A</v>
      </c>
      <c r="EB31" s="169" t="e">
        <f t="shared" si="970"/>
        <v>#N/A</v>
      </c>
      <c r="EC31" s="169" t="e">
        <f t="shared" si="971"/>
        <v>#N/A</v>
      </c>
      <c r="ED31" s="169" t="e">
        <f t="shared" si="972"/>
        <v>#N/A</v>
      </c>
      <c r="EE31" s="169" t="e">
        <f t="shared" si="973"/>
        <v>#N/A</v>
      </c>
      <c r="EF31" s="169" t="e">
        <f t="shared" si="974"/>
        <v>#N/A</v>
      </c>
      <c r="EG31" s="169" t="e">
        <f t="shared" si="975"/>
        <v>#N/A</v>
      </c>
      <c r="EH31" s="169" t="e">
        <f t="shared" si="976"/>
        <v>#N/A</v>
      </c>
      <c r="EI31" s="169" t="e">
        <f t="shared" si="977"/>
        <v>#N/A</v>
      </c>
      <c r="EJ31" s="169" t="e">
        <f t="shared" si="978"/>
        <v>#N/A</v>
      </c>
      <c r="EK31" s="169" t="e">
        <f t="shared" si="979"/>
        <v>#N/A</v>
      </c>
      <c r="EL31" s="169" t="e">
        <f t="shared" si="980"/>
        <v>#N/A</v>
      </c>
      <c r="EM31" s="169" t="e">
        <f t="shared" si="981"/>
        <v>#N/A</v>
      </c>
      <c r="EN31" s="169" t="e">
        <f t="shared" si="982"/>
        <v>#N/A</v>
      </c>
      <c r="EO31" s="169" t="e">
        <f t="shared" si="983"/>
        <v>#N/A</v>
      </c>
      <c r="EP31" s="169" t="e">
        <f t="shared" si="984"/>
        <v>#N/A</v>
      </c>
      <c r="EQ31" s="169" t="e">
        <f t="shared" si="985"/>
        <v>#N/A</v>
      </c>
      <c r="ER31" s="169" t="e">
        <f t="shared" si="986"/>
        <v>#N/A</v>
      </c>
      <c r="ES31" s="169" t="e">
        <f t="shared" si="987"/>
        <v>#N/A</v>
      </c>
      <c r="ET31" s="169" t="e">
        <f t="shared" si="988"/>
        <v>#N/A</v>
      </c>
      <c r="EU31" s="169" t="e">
        <f t="shared" si="989"/>
        <v>#N/A</v>
      </c>
      <c r="EV31" s="169" t="e">
        <f t="shared" si="990"/>
        <v>#N/A</v>
      </c>
      <c r="EW31" s="169" t="e">
        <f t="shared" si="991"/>
        <v>#N/A</v>
      </c>
      <c r="EX31" s="169" t="e">
        <f t="shared" si="992"/>
        <v>#N/A</v>
      </c>
      <c r="EY31" s="169" t="e">
        <f t="shared" si="993"/>
        <v>#N/A</v>
      </c>
      <c r="EZ31" s="169" t="e">
        <f t="shared" si="994"/>
        <v>#N/A</v>
      </c>
      <c r="FA31" s="169" t="e">
        <f t="shared" si="995"/>
        <v>#N/A</v>
      </c>
      <c r="FB31" s="169" t="e">
        <f t="shared" si="996"/>
        <v>#N/A</v>
      </c>
      <c r="FC31" s="169" t="e">
        <f t="shared" si="997"/>
        <v>#N/A</v>
      </c>
      <c r="FD31" s="169" t="e">
        <f t="shared" si="998"/>
        <v>#N/A</v>
      </c>
      <c r="FE31" s="169" t="e">
        <f t="shared" si="999"/>
        <v>#N/A</v>
      </c>
      <c r="FF31" s="169" t="e">
        <f t="shared" si="1000"/>
        <v>#N/A</v>
      </c>
      <c r="FG31" s="169" t="e">
        <f t="shared" si="1001"/>
        <v>#N/A</v>
      </c>
      <c r="FH31" s="169" t="e">
        <f t="shared" si="1002"/>
        <v>#N/A</v>
      </c>
      <c r="FI31" s="169" t="e">
        <f t="shared" si="1003"/>
        <v>#N/A</v>
      </c>
      <c r="FJ31" s="169" t="e">
        <f t="shared" si="1004"/>
        <v>#N/A</v>
      </c>
      <c r="FK31" s="169" t="e">
        <f t="shared" si="1005"/>
        <v>#N/A</v>
      </c>
      <c r="FL31" s="169" t="e">
        <f t="shared" si="1006"/>
        <v>#N/A</v>
      </c>
      <c r="FM31" s="169" t="e">
        <f t="shared" si="1007"/>
        <v>#N/A</v>
      </c>
      <c r="FN31" s="169" t="e">
        <f t="shared" si="1008"/>
        <v>#N/A</v>
      </c>
      <c r="FO31" s="169" t="e">
        <f t="shared" si="1009"/>
        <v>#N/A</v>
      </c>
      <c r="FP31" s="169" t="e">
        <f t="shared" si="1010"/>
        <v>#N/A</v>
      </c>
      <c r="FQ31" s="169" t="e">
        <f t="shared" si="1011"/>
        <v>#N/A</v>
      </c>
      <c r="FR31" s="169" t="e">
        <f t="shared" si="1012"/>
        <v>#N/A</v>
      </c>
      <c r="FS31" s="169" t="e">
        <f t="shared" si="1013"/>
        <v>#N/A</v>
      </c>
      <c r="FT31" s="169" t="e">
        <f t="shared" si="1014"/>
        <v>#N/A</v>
      </c>
      <c r="FU31" s="169" t="e">
        <f t="shared" si="1015"/>
        <v>#N/A</v>
      </c>
      <c r="FV31" s="169" t="e">
        <f t="shared" si="1016"/>
        <v>#N/A</v>
      </c>
      <c r="FW31" s="169" t="e">
        <f t="shared" si="1017"/>
        <v>#N/A</v>
      </c>
      <c r="FX31" s="169" t="e">
        <f t="shared" si="1018"/>
        <v>#N/A</v>
      </c>
      <c r="FY31" s="169" t="e">
        <f t="shared" si="1019"/>
        <v>#N/A</v>
      </c>
      <c r="FZ31" s="169" t="e">
        <f t="shared" si="1020"/>
        <v>#N/A</v>
      </c>
      <c r="GA31" s="169" t="e">
        <f t="shared" si="1021"/>
        <v>#N/A</v>
      </c>
      <c r="GB31" s="169" t="e">
        <f t="shared" si="1022"/>
        <v>#N/A</v>
      </c>
      <c r="GC31" s="169" t="e">
        <f t="shared" si="1023"/>
        <v>#N/A</v>
      </c>
      <c r="GD31" s="169" t="e">
        <f t="shared" si="1024"/>
        <v>#N/A</v>
      </c>
      <c r="GE31" s="169" t="e">
        <f t="shared" si="1025"/>
        <v>#N/A</v>
      </c>
      <c r="GF31" s="169" t="e">
        <f t="shared" si="1026"/>
        <v>#N/A</v>
      </c>
      <c r="GG31" s="169" t="e">
        <f t="shared" si="1027"/>
        <v>#N/A</v>
      </c>
      <c r="GH31" s="169" t="e">
        <f t="shared" si="1028"/>
        <v>#N/A</v>
      </c>
      <c r="GI31" s="169" t="e">
        <f t="shared" si="1029"/>
        <v>#N/A</v>
      </c>
      <c r="GJ31" s="169" t="e">
        <f t="shared" si="1030"/>
        <v>#N/A</v>
      </c>
      <c r="GK31" s="169" t="e">
        <f t="shared" si="1031"/>
        <v>#N/A</v>
      </c>
      <c r="GL31" s="169" t="e">
        <f t="shared" si="1032"/>
        <v>#N/A</v>
      </c>
      <c r="GM31" s="169" t="e">
        <f t="shared" si="1033"/>
        <v>#N/A</v>
      </c>
      <c r="GN31" s="169" t="e">
        <f t="shared" si="1034"/>
        <v>#N/A</v>
      </c>
      <c r="GO31" s="169" t="e">
        <f t="shared" si="1035"/>
        <v>#N/A</v>
      </c>
      <c r="GP31" s="169" t="e">
        <f t="shared" si="1036"/>
        <v>#N/A</v>
      </c>
      <c r="GQ31" s="169" t="e">
        <f t="shared" si="1037"/>
        <v>#N/A</v>
      </c>
      <c r="GR31" s="169" t="e">
        <f t="shared" si="1038"/>
        <v>#N/A</v>
      </c>
      <c r="GS31" s="169" t="e">
        <f t="shared" si="1039"/>
        <v>#N/A</v>
      </c>
      <c r="GT31" s="169" t="e">
        <f t="shared" si="1040"/>
        <v>#N/A</v>
      </c>
      <c r="GU31" s="169" t="e">
        <f t="shared" si="1041"/>
        <v>#N/A</v>
      </c>
      <c r="GV31" s="169" t="e">
        <f t="shared" si="1042"/>
        <v>#N/A</v>
      </c>
      <c r="GW31" s="169" t="e">
        <f t="shared" si="1043"/>
        <v>#N/A</v>
      </c>
      <c r="GX31" s="169" t="e">
        <f t="shared" si="1044"/>
        <v>#N/A</v>
      </c>
      <c r="GY31" s="169" t="e">
        <f t="shared" si="1045"/>
        <v>#N/A</v>
      </c>
      <c r="GZ31" s="169" t="e">
        <f t="shared" si="1046"/>
        <v>#N/A</v>
      </c>
      <c r="HA31" s="169" t="e">
        <f t="shared" si="1047"/>
        <v>#N/A</v>
      </c>
      <c r="HB31" s="169" t="e">
        <f t="shared" si="1048"/>
        <v>#N/A</v>
      </c>
      <c r="HC31" s="169" t="e">
        <f t="shared" si="1049"/>
        <v>#N/A</v>
      </c>
      <c r="HD31" s="169" t="e">
        <f t="shared" si="1050"/>
        <v>#N/A</v>
      </c>
      <c r="HE31" s="169" t="e">
        <f t="shared" si="1051"/>
        <v>#N/A</v>
      </c>
      <c r="HF31" s="169" t="e">
        <f t="shared" si="1052"/>
        <v>#N/A</v>
      </c>
      <c r="HG31" s="169" t="e">
        <f t="shared" si="1053"/>
        <v>#N/A</v>
      </c>
      <c r="HH31" s="169" t="e">
        <f t="shared" si="1054"/>
        <v>#N/A</v>
      </c>
      <c r="HI31" s="169" t="e">
        <f t="shared" si="1055"/>
        <v>#N/A</v>
      </c>
      <c r="HJ31" s="169" t="e">
        <f t="shared" si="1056"/>
        <v>#N/A</v>
      </c>
      <c r="HK31" s="169" t="e">
        <f t="shared" si="1057"/>
        <v>#N/A</v>
      </c>
      <c r="HL31" s="169" t="e">
        <f t="shared" si="1058"/>
        <v>#N/A</v>
      </c>
      <c r="HM31" s="169" t="e">
        <f t="shared" si="1059"/>
        <v>#N/A</v>
      </c>
      <c r="HN31" s="169" t="e">
        <f t="shared" si="1060"/>
        <v>#N/A</v>
      </c>
      <c r="HO31" s="169" t="e">
        <f t="shared" si="1061"/>
        <v>#N/A</v>
      </c>
      <c r="HP31" s="169" t="e">
        <f t="shared" si="1062"/>
        <v>#N/A</v>
      </c>
      <c r="HQ31" s="169" t="e">
        <f t="shared" si="1063"/>
        <v>#N/A</v>
      </c>
      <c r="HR31" s="169" t="e">
        <f t="shared" si="1064"/>
        <v>#N/A</v>
      </c>
      <c r="HS31" s="169" t="e">
        <f t="shared" si="1065"/>
        <v>#N/A</v>
      </c>
      <c r="HT31" s="169" t="e">
        <f t="shared" si="1066"/>
        <v>#N/A</v>
      </c>
      <c r="HU31" s="169" t="e">
        <f t="shared" si="1067"/>
        <v>#N/A</v>
      </c>
      <c r="HV31" s="169" t="e">
        <f t="shared" si="1068"/>
        <v>#N/A</v>
      </c>
      <c r="HW31" s="169" t="e">
        <f t="shared" si="1069"/>
        <v>#N/A</v>
      </c>
      <c r="HX31" s="169" t="e">
        <f t="shared" si="1070"/>
        <v>#N/A</v>
      </c>
      <c r="HY31" s="169" t="e">
        <f t="shared" si="1071"/>
        <v>#N/A</v>
      </c>
      <c r="HZ31" s="169" t="e">
        <f t="shared" si="1072"/>
        <v>#N/A</v>
      </c>
      <c r="IA31" s="169" t="e">
        <f t="shared" si="1073"/>
        <v>#N/A</v>
      </c>
      <c r="IB31" s="169" t="e">
        <f t="shared" si="1074"/>
        <v>#N/A</v>
      </c>
      <c r="IC31" s="169" t="e">
        <f t="shared" si="1075"/>
        <v>#N/A</v>
      </c>
      <c r="ID31" s="169" t="e">
        <f t="shared" si="1076"/>
        <v>#N/A</v>
      </c>
      <c r="IE31" s="169" t="e">
        <f t="shared" si="1077"/>
        <v>#N/A</v>
      </c>
      <c r="IF31" s="169" t="e">
        <f t="shared" si="1078"/>
        <v>#N/A</v>
      </c>
      <c r="IG31" s="169" t="e">
        <f t="shared" si="1079"/>
        <v>#N/A</v>
      </c>
      <c r="IH31" s="169" t="e">
        <f t="shared" si="1080"/>
        <v>#N/A</v>
      </c>
      <c r="II31" s="169" t="e">
        <f t="shared" si="1081"/>
        <v>#N/A</v>
      </c>
      <c r="IJ31" s="169" t="e">
        <f t="shared" si="1082"/>
        <v>#N/A</v>
      </c>
      <c r="IK31" s="169" t="e">
        <f t="shared" si="1083"/>
        <v>#N/A</v>
      </c>
      <c r="IL31" s="169" t="e">
        <f t="shared" si="1084"/>
        <v>#N/A</v>
      </c>
      <c r="IM31" s="169" t="e">
        <f t="shared" si="1085"/>
        <v>#N/A</v>
      </c>
      <c r="IN31" s="169" t="e">
        <f t="shared" si="1086"/>
        <v>#N/A</v>
      </c>
      <c r="IO31" s="169" t="e">
        <f t="shared" si="1087"/>
        <v>#N/A</v>
      </c>
      <c r="IP31" s="169" t="e">
        <f t="shared" si="1088"/>
        <v>#N/A</v>
      </c>
      <c r="IQ31" s="169" t="e">
        <f t="shared" si="1089"/>
        <v>#N/A</v>
      </c>
      <c r="IR31" s="169" t="e">
        <f t="shared" si="1090"/>
        <v>#N/A</v>
      </c>
      <c r="IS31" s="169" t="e">
        <f t="shared" si="1091"/>
        <v>#N/A</v>
      </c>
      <c r="IT31" s="169" t="e">
        <f t="shared" si="1092"/>
        <v>#N/A</v>
      </c>
      <c r="IU31" s="169" t="e">
        <f t="shared" si="1093"/>
        <v>#N/A</v>
      </c>
      <c r="IV31" s="169" t="e">
        <f t="shared" si="1094"/>
        <v>#N/A</v>
      </c>
      <c r="IW31" s="169" t="e">
        <f t="shared" si="1095"/>
        <v>#N/A</v>
      </c>
      <c r="IX31" s="169" t="e">
        <f t="shared" si="1096"/>
        <v>#N/A</v>
      </c>
      <c r="IY31" s="169" t="e">
        <f t="shared" si="1097"/>
        <v>#N/A</v>
      </c>
      <c r="IZ31" s="169" t="e">
        <f t="shared" si="1098"/>
        <v>#N/A</v>
      </c>
      <c r="JA31" s="169" t="e">
        <f t="shared" si="1099"/>
        <v>#N/A</v>
      </c>
      <c r="JB31" s="169" t="e">
        <f t="shared" si="1100"/>
        <v>#N/A</v>
      </c>
      <c r="JC31" s="169" t="e">
        <f t="shared" si="1101"/>
        <v>#N/A</v>
      </c>
      <c r="JD31" s="169" t="e">
        <f t="shared" si="1102"/>
        <v>#N/A</v>
      </c>
      <c r="JE31" s="169" t="e">
        <f t="shared" si="1103"/>
        <v>#N/A</v>
      </c>
      <c r="JF31" s="169" t="e">
        <f t="shared" si="1104"/>
        <v>#N/A</v>
      </c>
      <c r="JG31" s="169" t="e">
        <f t="shared" si="1105"/>
        <v>#N/A</v>
      </c>
      <c r="JH31" s="169" t="e">
        <f t="shared" si="1106"/>
        <v>#N/A</v>
      </c>
      <c r="JI31" s="169" t="e">
        <f t="shared" si="1107"/>
        <v>#N/A</v>
      </c>
      <c r="JJ31" s="169" t="e">
        <f t="shared" si="1108"/>
        <v>#N/A</v>
      </c>
      <c r="JK31" s="169" t="e">
        <f t="shared" si="1109"/>
        <v>#N/A</v>
      </c>
      <c r="JL31" s="169" t="e">
        <f t="shared" si="1110"/>
        <v>#N/A</v>
      </c>
      <c r="JM31" s="169" t="e">
        <f t="shared" si="1111"/>
        <v>#N/A</v>
      </c>
      <c r="JN31" s="169" t="e">
        <f t="shared" si="1112"/>
        <v>#N/A</v>
      </c>
      <c r="JO31" s="169" t="e">
        <f t="shared" si="1113"/>
        <v>#N/A</v>
      </c>
      <c r="JP31" s="169" t="e">
        <f t="shared" si="1114"/>
        <v>#N/A</v>
      </c>
      <c r="JQ31" s="169" t="e">
        <f t="shared" si="1115"/>
        <v>#N/A</v>
      </c>
      <c r="JR31" s="169" t="e">
        <f t="shared" si="1116"/>
        <v>#N/A</v>
      </c>
      <c r="JS31" s="169" t="e">
        <f t="shared" si="1117"/>
        <v>#N/A</v>
      </c>
      <c r="JT31" s="169" t="e">
        <f t="shared" si="1118"/>
        <v>#N/A</v>
      </c>
      <c r="JU31" s="169" t="e">
        <f t="shared" si="1119"/>
        <v>#N/A</v>
      </c>
      <c r="JV31" s="169" t="e">
        <f t="shared" si="1120"/>
        <v>#N/A</v>
      </c>
      <c r="JW31" s="169" t="e">
        <f t="shared" si="1121"/>
        <v>#N/A</v>
      </c>
      <c r="JX31" s="169" t="e">
        <f t="shared" si="1122"/>
        <v>#N/A</v>
      </c>
      <c r="JY31" s="169" t="e">
        <f t="shared" si="1123"/>
        <v>#N/A</v>
      </c>
      <c r="JZ31" s="169" t="e">
        <f t="shared" si="1124"/>
        <v>#N/A</v>
      </c>
      <c r="KA31" s="169" t="e">
        <f t="shared" si="1125"/>
        <v>#N/A</v>
      </c>
      <c r="KB31" s="169" t="e">
        <f t="shared" si="1126"/>
        <v>#N/A</v>
      </c>
      <c r="KC31" s="169" t="e">
        <f t="shared" si="1127"/>
        <v>#N/A</v>
      </c>
      <c r="KD31" s="169" t="e">
        <f t="shared" si="1128"/>
        <v>#N/A</v>
      </c>
      <c r="KE31" s="169" t="e">
        <f t="shared" si="1129"/>
        <v>#N/A</v>
      </c>
      <c r="KF31" s="169" t="e">
        <f t="shared" si="1130"/>
        <v>#N/A</v>
      </c>
      <c r="KG31" s="169" t="e">
        <f t="shared" si="1131"/>
        <v>#N/A</v>
      </c>
      <c r="KH31" s="169" t="e">
        <f t="shared" si="1132"/>
        <v>#N/A</v>
      </c>
      <c r="KI31" s="169" t="e">
        <f t="shared" si="1133"/>
        <v>#N/A</v>
      </c>
      <c r="KJ31" s="169" t="e">
        <f t="shared" si="1134"/>
        <v>#N/A</v>
      </c>
      <c r="KK31" s="169" t="e">
        <f t="shared" si="1135"/>
        <v>#N/A</v>
      </c>
      <c r="KL31" s="169" t="e">
        <f t="shared" si="1136"/>
        <v>#N/A</v>
      </c>
      <c r="KM31" s="169" t="e">
        <f t="shared" si="1137"/>
        <v>#N/A</v>
      </c>
      <c r="KN31" s="169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H50" zoomScale="94" workbookViewId="0">
      <selection activeCell="P21" sqref="P21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 t="shared" ref="J2:AO2" si="5">I2*1.4</f>
        <v>140</v>
      </c>
      <c r="K2" s="10">
        <f t="shared" si="5"/>
        <v>196</v>
      </c>
      <c r="L2" s="10">
        <f t="shared" si="5"/>
        <v>274.39999999999998</v>
      </c>
      <c r="M2" s="10">
        <f t="shared" si="5"/>
        <v>384.15999999999997</v>
      </c>
      <c r="N2" s="10">
        <f t="shared" si="5"/>
        <v>537.82399999999996</v>
      </c>
      <c r="O2" s="10">
        <f t="shared" si="5"/>
        <v>752.95359999999994</v>
      </c>
      <c r="P2" s="10">
        <f t="shared" si="5"/>
        <v>1054.1350399999999</v>
      </c>
      <c r="Q2" s="10">
        <f t="shared" si="5"/>
        <v>1475.7890559999998</v>
      </c>
      <c r="R2" s="10">
        <f t="shared" si="5"/>
        <v>2066.1046783999996</v>
      </c>
      <c r="S2" s="10">
        <f t="shared" si="5"/>
        <v>2892.5465497599994</v>
      </c>
      <c r="T2" s="10">
        <f t="shared" si="5"/>
        <v>4049.5651696639989</v>
      </c>
      <c r="U2" s="10">
        <f t="shared" si="5"/>
        <v>5669.3912375295977</v>
      </c>
      <c r="V2" s="10">
        <f t="shared" si="5"/>
        <v>7937.1477325414362</v>
      </c>
      <c r="W2" s="10">
        <f t="shared" si="5"/>
        <v>11112.00682555801</v>
      </c>
      <c r="X2" s="10">
        <f t="shared" si="5"/>
        <v>15556.809555781212</v>
      </c>
      <c r="Y2" s="10">
        <f t="shared" si="5"/>
        <v>21779.533378093696</v>
      </c>
      <c r="Z2" s="10">
        <f t="shared" si="5"/>
        <v>30491.346729331173</v>
      </c>
      <c r="AA2" s="10">
        <f t="shared" si="5"/>
        <v>42687.885421063642</v>
      </c>
      <c r="AB2" s="10">
        <f t="shared" si="5"/>
        <v>59763.039589489097</v>
      </c>
      <c r="AC2" s="10">
        <f t="shared" si="5"/>
        <v>83668.255425284733</v>
      </c>
      <c r="AD2" s="10">
        <f t="shared" si="5"/>
        <v>117135.55759539861</v>
      </c>
      <c r="AE2" s="10">
        <f t="shared" si="5"/>
        <v>163989.78063355805</v>
      </c>
      <c r="AF2" s="10">
        <f t="shared" si="5"/>
        <v>229585.69288698127</v>
      </c>
      <c r="AG2" s="10">
        <f t="shared" si="5"/>
        <v>321419.97004177375</v>
      </c>
      <c r="AH2" s="10">
        <f t="shared" si="5"/>
        <v>449987.9580584832</v>
      </c>
      <c r="AI2" s="10">
        <f t="shared" si="5"/>
        <v>629983.14128187648</v>
      </c>
      <c r="AJ2" s="10">
        <f t="shared" si="5"/>
        <v>881976.397794627</v>
      </c>
      <c r="AK2" s="10">
        <f t="shared" si="5"/>
        <v>1234766.9569124777</v>
      </c>
      <c r="AL2" s="10">
        <f t="shared" si="5"/>
        <v>1728673.7396774688</v>
      </c>
      <c r="AM2" s="10">
        <f t="shared" si="5"/>
        <v>2420143.2355484562</v>
      </c>
      <c r="AN2" s="10">
        <f t="shared" si="5"/>
        <v>3388200.5297678383</v>
      </c>
      <c r="AO2" s="10">
        <f t="shared" si="5"/>
        <v>4743480.7416749736</v>
      </c>
      <c r="AP2" s="10">
        <f t="shared" ref="AP2:BH2" si="6">AO2*1.4</f>
        <v>6640873.0383449625</v>
      </c>
      <c r="AQ2" s="10">
        <f t="shared" si="6"/>
        <v>9297222.2536829468</v>
      </c>
      <c r="AR2" s="10">
        <f t="shared" si="6"/>
        <v>13016111.155156124</v>
      </c>
      <c r="AS2" s="10">
        <f t="shared" si="6"/>
        <v>18222555.617218573</v>
      </c>
      <c r="AT2" s="10">
        <f t="shared" si="6"/>
        <v>25511577.864105999</v>
      </c>
      <c r="AU2" s="10">
        <f t="shared" si="6"/>
        <v>35716209.009748399</v>
      </c>
      <c r="AV2" s="10">
        <f t="shared" si="6"/>
        <v>50002692.613647759</v>
      </c>
      <c r="AW2" s="10">
        <f t="shared" si="6"/>
        <v>70003769.659106866</v>
      </c>
      <c r="AX2" s="10">
        <f t="shared" si="6"/>
        <v>98005277.522749603</v>
      </c>
      <c r="AY2" s="10">
        <f t="shared" si="6"/>
        <v>137207388.53184944</v>
      </c>
      <c r="AZ2" s="10">
        <f t="shared" si="6"/>
        <v>192090343.9445892</v>
      </c>
      <c r="BA2" s="10">
        <f t="shared" si="6"/>
        <v>268926481.52242488</v>
      </c>
      <c r="BB2" s="10">
        <f t="shared" si="6"/>
        <v>376497074.1313948</v>
      </c>
      <c r="BC2" s="10">
        <f t="shared" si="6"/>
        <v>527095903.78395271</v>
      </c>
      <c r="BD2" s="10">
        <f t="shared" si="6"/>
        <v>737934265.29753375</v>
      </c>
      <c r="BE2" s="10">
        <f t="shared" si="6"/>
        <v>1033107971.4165472</v>
      </c>
      <c r="BF2" s="10">
        <f t="shared" si="6"/>
        <v>1446351159.983166</v>
      </c>
      <c r="BG2" s="10">
        <f t="shared" si="6"/>
        <v>2024891623.9764323</v>
      </c>
      <c r="BH2" s="10">
        <f t="shared" si="6"/>
        <v>2834848273.5670052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 t="shared" ref="G2:G33" si="8">IF(COUNTIF(I3:XFD3,"&gt;"&amp;0)=0,,(E3/F3)^(1/MIN(COUNTIF(I3:XFD3,"&gt;"&amp;0)-1,$F$1)))</f>
        <v>1.3</v>
      </c>
      <c r="H3" s="15" t="s">
        <v>431</v>
      </c>
      <c r="I3" s="9">
        <v>100</v>
      </c>
      <c r="J3" s="10">
        <f t="shared" ref="J3:AO3" si="9">I3*1.3</f>
        <v>130</v>
      </c>
      <c r="K3" s="10">
        <f t="shared" si="9"/>
        <v>169</v>
      </c>
      <c r="L3" s="10">
        <f t="shared" si="9"/>
        <v>219.70000000000002</v>
      </c>
      <c r="M3" s="10">
        <f t="shared" si="9"/>
        <v>285.61</v>
      </c>
      <c r="N3" s="10">
        <f t="shared" si="9"/>
        <v>371.29300000000001</v>
      </c>
      <c r="O3" s="10">
        <f t="shared" si="9"/>
        <v>482.68090000000001</v>
      </c>
      <c r="P3" s="10">
        <f t="shared" si="9"/>
        <v>627.48517000000004</v>
      </c>
      <c r="Q3" s="10">
        <f t="shared" si="9"/>
        <v>815.73072100000013</v>
      </c>
      <c r="R3" s="10">
        <f t="shared" si="9"/>
        <v>1060.4499373000001</v>
      </c>
      <c r="S3" s="10">
        <f t="shared" si="9"/>
        <v>1378.5849184900003</v>
      </c>
      <c r="T3" s="10">
        <f t="shared" si="9"/>
        <v>1792.1603940370005</v>
      </c>
      <c r="U3" s="10">
        <f t="shared" si="9"/>
        <v>2329.8085122481007</v>
      </c>
      <c r="V3" s="10">
        <f t="shared" si="9"/>
        <v>3028.7510659225309</v>
      </c>
      <c r="W3" s="10">
        <f t="shared" si="9"/>
        <v>3937.37638569929</v>
      </c>
      <c r="X3" s="10">
        <f t="shared" si="9"/>
        <v>5118.5893014090771</v>
      </c>
      <c r="Y3" s="10">
        <f t="shared" si="9"/>
        <v>6654.1660918318003</v>
      </c>
      <c r="Z3" s="10">
        <f t="shared" si="9"/>
        <v>8650.4159193813412</v>
      </c>
      <c r="AA3" s="10">
        <f t="shared" si="9"/>
        <v>11245.540695195745</v>
      </c>
      <c r="AB3" s="10">
        <f t="shared" si="9"/>
        <v>14619.202903754469</v>
      </c>
      <c r="AC3" s="10">
        <f t="shared" si="9"/>
        <v>19004.963774880809</v>
      </c>
      <c r="AD3" s="10">
        <f t="shared" si="9"/>
        <v>24706.452907345054</v>
      </c>
      <c r="AE3" s="10">
        <f t="shared" si="9"/>
        <v>32118.388779548572</v>
      </c>
      <c r="AF3" s="10">
        <f t="shared" si="9"/>
        <v>41753.905413413144</v>
      </c>
      <c r="AG3" s="10">
        <f t="shared" si="9"/>
        <v>54280.077037437091</v>
      </c>
      <c r="AH3" s="10">
        <f t="shared" si="9"/>
        <v>70564.100148668222</v>
      </c>
      <c r="AI3" s="10">
        <f t="shared" si="9"/>
        <v>91733.330193268688</v>
      </c>
      <c r="AJ3" s="10">
        <f t="shared" si="9"/>
        <v>119253.32925124929</v>
      </c>
      <c r="AK3" s="10">
        <f t="shared" si="9"/>
        <v>155029.32802662408</v>
      </c>
      <c r="AL3" s="10">
        <f t="shared" si="9"/>
        <v>201538.1264346113</v>
      </c>
      <c r="AM3" s="10">
        <f t="shared" si="9"/>
        <v>261999.5643649947</v>
      </c>
      <c r="AN3" s="10">
        <f t="shared" si="9"/>
        <v>340599.43367449311</v>
      </c>
      <c r="AO3" s="10">
        <f t="shared" si="9"/>
        <v>442779.26377684105</v>
      </c>
      <c r="AP3" s="10">
        <f t="shared" ref="AP3:BH3" si="10">AO3*1.3</f>
        <v>575613.04290989344</v>
      </c>
      <c r="AQ3" s="10">
        <f t="shared" si="10"/>
        <v>748296.95578286145</v>
      </c>
      <c r="AR3" s="10">
        <f t="shared" si="10"/>
        <v>972786.04251771991</v>
      </c>
      <c r="AS3" s="10">
        <f t="shared" si="10"/>
        <v>1264621.8552730358</v>
      </c>
      <c r="AT3" s="10">
        <f t="shared" si="10"/>
        <v>1644008.4118549465</v>
      </c>
      <c r="AU3" s="10">
        <f t="shared" si="10"/>
        <v>2137210.9354114304</v>
      </c>
      <c r="AV3" s="10">
        <f t="shared" si="10"/>
        <v>2778374.2160348599</v>
      </c>
      <c r="AW3" s="10">
        <f t="shared" si="10"/>
        <v>3611886.4808453182</v>
      </c>
      <c r="AX3" s="10">
        <f t="shared" si="10"/>
        <v>4695452.4250989137</v>
      </c>
      <c r="AY3" s="10">
        <f t="shared" si="10"/>
        <v>6104088.1526285885</v>
      </c>
      <c r="AZ3" s="10">
        <f t="shared" si="10"/>
        <v>7935314.5984171657</v>
      </c>
      <c r="BA3" s="10">
        <f t="shared" si="10"/>
        <v>10315908.977942316</v>
      </c>
      <c r="BB3" s="10">
        <f t="shared" si="10"/>
        <v>13410681.671325011</v>
      </c>
      <c r="BC3" s="10">
        <f t="shared" si="10"/>
        <v>17433886.172722515</v>
      </c>
      <c r="BD3" s="10">
        <f t="shared" si="10"/>
        <v>22664052.02453927</v>
      </c>
      <c r="BE3" s="10">
        <f t="shared" si="10"/>
        <v>29463267.631901052</v>
      </c>
      <c r="BF3" s="10">
        <f t="shared" si="10"/>
        <v>38302247.921471372</v>
      </c>
      <c r="BG3" s="10">
        <f t="shared" si="10"/>
        <v>49792922.297912784</v>
      </c>
      <c r="BH3" s="10">
        <f t="shared" si="10"/>
        <v>64730798.98728662</v>
      </c>
    </row>
    <row r="4" spans="1:307" x14ac:dyDescent="0.25">
      <c r="A4" s="9">
        <f t="shared" si="7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 t="shared" si="8"/>
        <v>1.2</v>
      </c>
      <c r="H4" s="15" t="s">
        <v>620</v>
      </c>
      <c r="I4" s="9">
        <v>100</v>
      </c>
      <c r="J4" s="10">
        <f t="shared" ref="J4:AO4" si="11">I4*1.2</f>
        <v>120</v>
      </c>
      <c r="K4" s="10">
        <f t="shared" si="11"/>
        <v>144</v>
      </c>
      <c r="L4" s="10">
        <f t="shared" si="11"/>
        <v>172.79999999999998</v>
      </c>
      <c r="M4" s="10">
        <f t="shared" si="11"/>
        <v>207.35999999999999</v>
      </c>
      <c r="N4" s="10">
        <f t="shared" si="11"/>
        <v>248.83199999999997</v>
      </c>
      <c r="O4" s="10">
        <f t="shared" si="11"/>
        <v>298.59839999999997</v>
      </c>
      <c r="P4" s="10">
        <f t="shared" si="11"/>
        <v>358.31807999999995</v>
      </c>
      <c r="Q4" s="10">
        <f t="shared" si="11"/>
        <v>429.98169599999994</v>
      </c>
      <c r="R4" s="10">
        <f t="shared" si="11"/>
        <v>515.97803519999991</v>
      </c>
      <c r="S4" s="10">
        <f t="shared" si="11"/>
        <v>619.17364223999982</v>
      </c>
      <c r="T4" s="10">
        <f t="shared" si="11"/>
        <v>743.00837068799979</v>
      </c>
      <c r="U4" s="10">
        <f t="shared" si="11"/>
        <v>891.61004482559974</v>
      </c>
      <c r="V4" s="10">
        <f t="shared" si="11"/>
        <v>1069.9320537907197</v>
      </c>
      <c r="W4" s="10">
        <f t="shared" si="11"/>
        <v>1283.9184645488635</v>
      </c>
      <c r="X4" s="10">
        <f t="shared" si="11"/>
        <v>1540.7021574586363</v>
      </c>
      <c r="Y4" s="10">
        <f t="shared" si="11"/>
        <v>1848.8425889503635</v>
      </c>
      <c r="Z4" s="10">
        <f t="shared" si="11"/>
        <v>2218.6111067404363</v>
      </c>
      <c r="AA4" s="10">
        <f t="shared" si="11"/>
        <v>2662.3333280885236</v>
      </c>
      <c r="AB4" s="10">
        <f t="shared" si="11"/>
        <v>3194.7999937062282</v>
      </c>
      <c r="AC4" s="10">
        <f t="shared" si="11"/>
        <v>3833.7599924474735</v>
      </c>
      <c r="AD4" s="10">
        <f t="shared" si="11"/>
        <v>4600.5119909369678</v>
      </c>
      <c r="AE4" s="10">
        <f t="shared" si="11"/>
        <v>5520.614389124361</v>
      </c>
      <c r="AF4" s="10">
        <f t="shared" si="11"/>
        <v>6624.7372669492333</v>
      </c>
      <c r="AG4" s="10">
        <f t="shared" si="11"/>
        <v>7949.6847203390798</v>
      </c>
      <c r="AH4" s="10">
        <f t="shared" si="11"/>
        <v>9539.6216644068954</v>
      </c>
      <c r="AI4" s="10">
        <f t="shared" si="11"/>
        <v>11447.545997288275</v>
      </c>
      <c r="AJ4" s="10">
        <f t="shared" si="11"/>
        <v>13737.055196745929</v>
      </c>
      <c r="AK4" s="10">
        <f t="shared" si="11"/>
        <v>16484.466236095115</v>
      </c>
      <c r="AL4" s="10">
        <f t="shared" si="11"/>
        <v>19781.359483314136</v>
      </c>
      <c r="AM4" s="10">
        <f t="shared" si="11"/>
        <v>23737.631379976963</v>
      </c>
      <c r="AN4" s="10">
        <f t="shared" si="11"/>
        <v>28485.157655972354</v>
      </c>
      <c r="AO4" s="10">
        <f t="shared" si="11"/>
        <v>34182.189187166827</v>
      </c>
      <c r="AP4" s="10">
        <f t="shared" ref="AP4:BH4" si="12">AO4*1.2</f>
        <v>41018.627024600188</v>
      </c>
      <c r="AQ4" s="10">
        <f t="shared" si="12"/>
        <v>49222.352429520222</v>
      </c>
      <c r="AR4" s="10">
        <f t="shared" si="12"/>
        <v>59066.822915424265</v>
      </c>
      <c r="AS4" s="10">
        <f t="shared" si="12"/>
        <v>70880.187498509113</v>
      </c>
      <c r="AT4" s="10">
        <f t="shared" si="12"/>
        <v>85056.224998210935</v>
      </c>
      <c r="AU4" s="10">
        <f t="shared" si="12"/>
        <v>102067.46999785311</v>
      </c>
      <c r="AV4" s="10">
        <f t="shared" si="12"/>
        <v>122480.96399742374</v>
      </c>
      <c r="AW4" s="10">
        <f t="shared" si="12"/>
        <v>146977.15679690847</v>
      </c>
      <c r="AX4" s="10">
        <f t="shared" si="12"/>
        <v>176372.58815629015</v>
      </c>
      <c r="AY4" s="10">
        <f t="shared" si="12"/>
        <v>211647.10578754818</v>
      </c>
      <c r="AZ4" s="10">
        <f t="shared" si="12"/>
        <v>253976.52694505779</v>
      </c>
      <c r="BA4" s="10">
        <f t="shared" si="12"/>
        <v>304771.83233406936</v>
      </c>
      <c r="BB4" s="10">
        <f t="shared" si="12"/>
        <v>365726.1988008832</v>
      </c>
      <c r="BC4" s="10">
        <f t="shared" si="12"/>
        <v>438871.43856105983</v>
      </c>
      <c r="BD4" s="10">
        <f t="shared" si="12"/>
        <v>526645.72627327172</v>
      </c>
      <c r="BE4" s="10">
        <f t="shared" si="12"/>
        <v>631974.87152792607</v>
      </c>
      <c r="BF4" s="10">
        <f t="shared" si="12"/>
        <v>758369.84583351121</v>
      </c>
      <c r="BG4" s="10">
        <f t="shared" si="12"/>
        <v>910043.81500021345</v>
      </c>
      <c r="BH4" s="10">
        <f t="shared" si="12"/>
        <v>1092052.5780002561</v>
      </c>
    </row>
    <row r="5" spans="1:307" x14ac:dyDescent="0.25">
      <c r="A5" s="9">
        <f t="shared" si="7"/>
        <v>4</v>
      </c>
      <c r="B5" s="9">
        <f t="array" ref="B5">IF(C5="",0,IF(OR(C5=Country_Comparison!$S$19:$S$38),1,0))</f>
        <v>0</v>
      </c>
      <c r="C5" s="9" t="str">
        <f t="shared" ref="C5:C36" si="13">IF(H5="","",H5)</f>
        <v>US</v>
      </c>
      <c r="D5" s="6">
        <f t="shared" ref="D5:D36" si="14">MAX(I5:JF5)</f>
        <v>275586</v>
      </c>
      <c r="E5" s="6">
        <f>IF(COUNTIF(I5:XFD5,"&gt;"&amp;0)=0,,HLOOKUP(COUNTIF(I5:XFD5,"&gt;"&amp;0)-1,I$1:XFD5,A5+1,FALSE))</f>
        <v>275586</v>
      </c>
      <c r="F5" s="7">
        <f>IF(COUNTIF(I5:XFD5,"&gt;"&amp;0)=0,,HLOOKUP(COUNTIF(I5:XFD5,"&gt;"&amp;0)-MIN($F$1+1,COUNTIF(I5:XFD5,"&gt;"&amp;0)),I$1:XFD5,A5+1,FALSE))</f>
        <v>140886</v>
      </c>
      <c r="G5" s="8">
        <f t="shared" si="8"/>
        <v>1.1436097845786855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  <c r="AK5" s="9">
        <v>188172</v>
      </c>
      <c r="AL5" s="9">
        <v>213372</v>
      </c>
      <c r="AM5" s="9">
        <v>243453</v>
      </c>
      <c r="AN5" s="9">
        <v>275586</v>
      </c>
    </row>
    <row r="6" spans="1:307" x14ac:dyDescent="0.25">
      <c r="A6" s="9">
        <f t="shared" si="7"/>
        <v>5</v>
      </c>
      <c r="B6" s="9">
        <f t="array" ref="B6">IF(C6="",0,IF(OR(C6=Country_Comparison!$S$19:$S$38),1,0))</f>
        <v>0</v>
      </c>
      <c r="C6" s="9" t="str">
        <f t="shared" si="13"/>
        <v>Italy</v>
      </c>
      <c r="D6" s="6">
        <f t="shared" si="14"/>
        <v>119827</v>
      </c>
      <c r="E6" s="6">
        <f>IF(COUNTIF(I6:XFD6,"&gt;"&amp;0)=0,,HLOOKUP(COUNTIF(I6:XFD6,"&gt;"&amp;0)-1,I$1:XFD6,A6+1,FALSE))</f>
        <v>119827</v>
      </c>
      <c r="F6" s="7">
        <f>IF(COUNTIF(I6:XFD6,"&gt;"&amp;0)=0,,HLOOKUP(COUNTIF(I6:XFD6,"&gt;"&amp;0)-MIN($F$1+1,COUNTIF(I6:XFD6,"&gt;"&amp;0)),I$1:XFD6,A6+1,FALSE))</f>
        <v>97689</v>
      </c>
      <c r="G6" s="8">
        <f t="shared" si="8"/>
        <v>1.0416979380032696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  <c r="AT6" s="9">
        <v>105792</v>
      </c>
      <c r="AU6" s="9">
        <v>110574</v>
      </c>
      <c r="AV6" s="9">
        <v>115242</v>
      </c>
      <c r="AW6" s="9">
        <v>119827</v>
      </c>
    </row>
    <row r="7" spans="1:307" x14ac:dyDescent="0.25">
      <c r="A7" s="9">
        <f t="shared" si="7"/>
        <v>6</v>
      </c>
      <c r="B7" s="9">
        <f t="array" ref="B7">IF(C7="",0,IF(OR(C7=Country_Comparison!$S$19:$S$38),1,0))</f>
        <v>0</v>
      </c>
      <c r="C7" s="9" t="str">
        <f t="shared" si="13"/>
        <v>Spain</v>
      </c>
      <c r="D7" s="6">
        <f t="shared" si="14"/>
        <v>119199</v>
      </c>
      <c r="E7" s="6">
        <f>IF(COUNTIF(I7:XFD7,"&gt;"&amp;0)=0,,HLOOKUP(COUNTIF(I7:XFD7,"&gt;"&amp;0)-1,I$1:XFD7,A7+1,FALSE))</f>
        <v>119199</v>
      </c>
      <c r="F7" s="7">
        <f>IF(COUNTIF(I7:XFD7,"&gt;"&amp;0)=0,,HLOOKUP(COUNTIF(I7:XFD7,"&gt;"&amp;0)-MIN($F$1+1,COUNTIF(I7:XFD7,"&gt;"&amp;0)),I$1:XFD7,A7+1,FALSE))</f>
        <v>80110</v>
      </c>
      <c r="G7" s="8">
        <f t="shared" si="8"/>
        <v>1.0827225352131555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  <c r="AL7" s="9">
        <v>95923</v>
      </c>
      <c r="AM7" s="9">
        <v>104118</v>
      </c>
      <c r="AN7" s="9">
        <v>112065</v>
      </c>
      <c r="AO7" s="9">
        <v>119199</v>
      </c>
    </row>
    <row r="8" spans="1:307" x14ac:dyDescent="0.25">
      <c r="A8" s="9">
        <f t="shared" si="7"/>
        <v>7</v>
      </c>
      <c r="B8" s="9">
        <f t="array" ref="B8">IF(C8="",0,IF(OR(C8=Country_Comparison!$S$19:$S$38),1,0))</f>
        <v>0</v>
      </c>
      <c r="C8" s="9" t="str">
        <f t="shared" si="13"/>
        <v>Germany</v>
      </c>
      <c r="D8" s="6">
        <f t="shared" si="14"/>
        <v>91159</v>
      </c>
      <c r="E8" s="6">
        <f>IF(COUNTIF(I8:XFD8,"&gt;"&amp;0)=0,,HLOOKUP(COUNTIF(I8:XFD8,"&gt;"&amp;0)-1,I$1:XFD8,A8+1,FALSE))</f>
        <v>91159</v>
      </c>
      <c r="F8" s="7">
        <f>IF(COUNTIF(I8:XFD8,"&gt;"&amp;0)=0,,HLOOKUP(COUNTIF(I8:XFD8,"&gt;"&amp;0)-MIN($F$1+1,COUNTIF(I8:XFD8,"&gt;"&amp;0)),I$1:XFD8,A8+1,FALSE))</f>
        <v>62095</v>
      </c>
      <c r="G8" s="8">
        <f t="shared" si="8"/>
        <v>1.0798130808160611</v>
      </c>
      <c r="H8" s="13" t="s">
        <v>53</v>
      </c>
      <c r="I8" s="9">
        <v>130</v>
      </c>
      <c r="J8" s="9">
        <v>159</v>
      </c>
      <c r="K8" s="9">
        <v>196</v>
      </c>
      <c r="L8" s="9">
        <v>262</v>
      </c>
      <c r="M8" s="9">
        <v>482</v>
      </c>
      <c r="N8" s="9">
        <v>670</v>
      </c>
      <c r="O8" s="9">
        <v>799</v>
      </c>
      <c r="P8" s="9">
        <v>1040</v>
      </c>
      <c r="Q8" s="9">
        <v>1176</v>
      </c>
      <c r="R8" s="9">
        <v>1457</v>
      </c>
      <c r="S8" s="9">
        <v>1908</v>
      </c>
      <c r="T8" s="9">
        <v>2745</v>
      </c>
      <c r="U8" s="9">
        <v>3675</v>
      </c>
      <c r="V8" s="9">
        <v>4585</v>
      </c>
      <c r="W8" s="9">
        <v>5795</v>
      </c>
      <c r="X8" s="9">
        <v>7272</v>
      </c>
      <c r="Y8" s="9">
        <v>9257</v>
      </c>
      <c r="Z8" s="9">
        <v>12327</v>
      </c>
      <c r="AA8" s="9">
        <v>15320</v>
      </c>
      <c r="AB8" s="9">
        <v>19848</v>
      </c>
      <c r="AC8" s="9">
        <v>22213</v>
      </c>
      <c r="AD8" s="9">
        <v>24873</v>
      </c>
      <c r="AE8" s="9">
        <v>29056</v>
      </c>
      <c r="AF8" s="9">
        <v>32986</v>
      </c>
      <c r="AG8" s="9">
        <v>37323</v>
      </c>
      <c r="AH8" s="9">
        <v>43938</v>
      </c>
      <c r="AI8" s="9">
        <v>50871</v>
      </c>
      <c r="AJ8" s="9">
        <v>57695</v>
      </c>
      <c r="AK8" s="9">
        <v>62095</v>
      </c>
      <c r="AL8" s="9">
        <v>66885</v>
      </c>
      <c r="AM8" s="9">
        <v>71808</v>
      </c>
      <c r="AN8" s="9">
        <v>77872</v>
      </c>
      <c r="AO8" s="9">
        <v>84794</v>
      </c>
      <c r="AP8" s="9">
        <v>91159</v>
      </c>
    </row>
    <row r="9" spans="1:307" x14ac:dyDescent="0.25">
      <c r="A9" s="9">
        <f t="shared" si="7"/>
        <v>8</v>
      </c>
      <c r="B9" s="9">
        <f t="array" ref="B9">IF(C9="",0,IF(OR(C9=Country_Comparison!$S$19:$S$38),1,0))</f>
        <v>0</v>
      </c>
      <c r="C9" s="9" t="str">
        <f t="shared" si="13"/>
        <v>China</v>
      </c>
      <c r="D9" s="6">
        <f t="shared" si="14"/>
        <v>82511</v>
      </c>
      <c r="E9" s="6">
        <f>IF(COUNTIF(I9:XFD9,"&gt;"&amp;0)=0,,HLOOKUP(COUNTIF(I9:XFD9,"&gt;"&amp;0)-1,I$1:XFD9,A9+1,FALSE))</f>
        <v>82511</v>
      </c>
      <c r="F9" s="7">
        <f>IF(COUNTIF(I9:XFD9,"&gt;"&amp;0)=0,,HLOOKUP(COUNTIF(I9:XFD9,"&gt;"&amp;0)-MIN($F$1+1,COUNTIF(I9:XFD9,"&gt;"&amp;0)),I$1:XFD9,A9+1,FALSE))</f>
        <v>82122</v>
      </c>
      <c r="G9" s="8">
        <f t="shared" si="8"/>
        <v>1.0009455810458718</v>
      </c>
      <c r="H9" s="13" t="s">
        <v>337</v>
      </c>
      <c r="I9" s="9">
        <v>548</v>
      </c>
      <c r="J9" s="9">
        <v>643</v>
      </c>
      <c r="K9" s="9">
        <v>920</v>
      </c>
      <c r="L9" s="9">
        <v>1406</v>
      </c>
      <c r="M9" s="9">
        <v>2075</v>
      </c>
      <c r="N9" s="9">
        <v>2877</v>
      </c>
      <c r="O9" s="9">
        <v>5509</v>
      </c>
      <c r="P9" s="9">
        <v>6087</v>
      </c>
      <c r="Q9" s="9">
        <v>8141</v>
      </c>
      <c r="R9" s="9">
        <v>9802</v>
      </c>
      <c r="S9" s="9">
        <v>11891</v>
      </c>
      <c r="T9" s="9">
        <v>16630</v>
      </c>
      <c r="U9" s="9">
        <v>19716</v>
      </c>
      <c r="V9" s="9">
        <v>23707</v>
      </c>
      <c r="W9" s="9">
        <v>27440</v>
      </c>
      <c r="X9" s="9">
        <v>30587</v>
      </c>
      <c r="Y9" s="9">
        <v>34110</v>
      </c>
      <c r="Z9" s="9">
        <v>36814</v>
      </c>
      <c r="AA9" s="9">
        <v>39829</v>
      </c>
      <c r="AB9" s="9">
        <v>42354</v>
      </c>
      <c r="AC9" s="9">
        <v>44386</v>
      </c>
      <c r="AD9" s="9">
        <v>50000</v>
      </c>
      <c r="AE9" s="9">
        <v>59895</v>
      </c>
      <c r="AF9" s="9">
        <v>66358</v>
      </c>
      <c r="AG9" s="9">
        <v>68413</v>
      </c>
      <c r="AH9" s="9">
        <v>70513</v>
      </c>
      <c r="AI9" s="9">
        <v>72434</v>
      </c>
      <c r="AJ9" s="9">
        <v>74211</v>
      </c>
      <c r="AK9" s="9">
        <v>74619</v>
      </c>
      <c r="AL9" s="9">
        <v>75077</v>
      </c>
      <c r="AM9" s="9">
        <v>75550</v>
      </c>
      <c r="AN9" s="9">
        <v>77001</v>
      </c>
      <c r="AO9" s="9">
        <v>77022</v>
      </c>
      <c r="AP9" s="9">
        <v>77241</v>
      </c>
      <c r="AQ9" s="9">
        <v>77754</v>
      </c>
      <c r="AR9" s="9">
        <v>78166</v>
      </c>
      <c r="AS9" s="9">
        <v>78600</v>
      </c>
      <c r="AT9" s="9">
        <v>78928</v>
      </c>
      <c r="AU9" s="9">
        <v>79356</v>
      </c>
      <c r="AV9" s="9">
        <v>79932</v>
      </c>
      <c r="AW9" s="9">
        <v>80136</v>
      </c>
      <c r="AX9" s="9">
        <v>80261</v>
      </c>
      <c r="AY9" s="9">
        <v>80386</v>
      </c>
      <c r="AZ9" s="9">
        <v>80537</v>
      </c>
      <c r="BA9" s="9">
        <v>80690</v>
      </c>
      <c r="BB9" s="9">
        <v>80770</v>
      </c>
      <c r="BC9" s="9">
        <v>80823</v>
      </c>
      <c r="BD9" s="9">
        <v>80860</v>
      </c>
      <c r="BE9" s="9">
        <v>80887</v>
      </c>
      <c r="BF9" s="9">
        <v>80921</v>
      </c>
      <c r="BG9" s="9">
        <v>80932</v>
      </c>
      <c r="BH9" s="9">
        <v>80945</v>
      </c>
      <c r="BI9" s="9">
        <v>80977</v>
      </c>
      <c r="BJ9" s="9">
        <v>81003</v>
      </c>
      <c r="BK9" s="9">
        <v>81033</v>
      </c>
      <c r="BL9" s="9">
        <v>81058</v>
      </c>
      <c r="BM9" s="9">
        <v>81102</v>
      </c>
      <c r="BN9" s="9">
        <v>81156</v>
      </c>
      <c r="BO9" s="9">
        <v>81250</v>
      </c>
      <c r="BP9" s="9">
        <v>81305</v>
      </c>
      <c r="BQ9" s="9">
        <v>81435</v>
      </c>
      <c r="BR9" s="9">
        <v>81498</v>
      </c>
      <c r="BS9" s="9">
        <v>81591</v>
      </c>
      <c r="BT9" s="9">
        <v>81661</v>
      </c>
      <c r="BU9" s="9">
        <v>81782</v>
      </c>
      <c r="BV9" s="9">
        <v>81897</v>
      </c>
      <c r="BW9" s="9">
        <v>81999</v>
      </c>
      <c r="BX9" s="9">
        <v>82122</v>
      </c>
      <c r="BY9" s="9">
        <v>82198</v>
      </c>
      <c r="BZ9" s="9">
        <v>82279</v>
      </c>
      <c r="CA9" s="9">
        <v>82361</v>
      </c>
      <c r="CB9" s="9">
        <v>82432</v>
      </c>
      <c r="CC9" s="9">
        <v>82511</v>
      </c>
      <c r="CD9" s="9">
        <v>0</v>
      </c>
    </row>
    <row r="10" spans="1:307" x14ac:dyDescent="0.25">
      <c r="A10" s="9">
        <f t="shared" si="7"/>
        <v>9</v>
      </c>
      <c r="B10" s="9">
        <f t="array" ref="B10">IF(C10="",0,IF(OR(C10=Country_Comparison!$S$19:$S$38),1,0))</f>
        <v>0</v>
      </c>
      <c r="C10" s="9" t="str">
        <f t="shared" si="13"/>
        <v>France</v>
      </c>
      <c r="D10" s="6">
        <f t="shared" si="14"/>
        <v>65202</v>
      </c>
      <c r="E10" s="6">
        <f>IF(COUNTIF(I10:XFD10,"&gt;"&amp;0)=0,,HLOOKUP(COUNTIF(I10:XFD10,"&gt;"&amp;0)-1,I$1:XFD10,A10+1,FALSE))</f>
        <v>65202</v>
      </c>
      <c r="F10" s="7">
        <f>IF(COUNTIF(I10:XFD10,"&gt;"&amp;0)=0,,HLOOKUP(COUNTIF(I10:XFD10,"&gt;"&amp;0)-MIN($F$1+1,COUNTIF(I10:XFD10,"&gt;"&amp;0)),I$1:XFD10,A10+1,FALSE))</f>
        <v>40708</v>
      </c>
      <c r="G10" s="8">
        <f t="shared" si="8"/>
        <v>1.0987938761374754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  <c r="AN10" s="9">
        <v>52827</v>
      </c>
      <c r="AO10" s="9">
        <v>57749</v>
      </c>
      <c r="AP10" s="9">
        <v>59929</v>
      </c>
      <c r="AQ10" s="9">
        <v>65202</v>
      </c>
    </row>
    <row r="11" spans="1:307" x14ac:dyDescent="0.25">
      <c r="A11" s="9">
        <f t="shared" si="7"/>
        <v>10</v>
      </c>
      <c r="B11" s="9">
        <f t="array" ref="B11">IF(C11="",0,IF(OR(C11=Country_Comparison!$S$19:$S$38),1,0))</f>
        <v>0</v>
      </c>
      <c r="C11" s="9" t="str">
        <f t="shared" si="13"/>
        <v>United Kingdom</v>
      </c>
      <c r="D11" s="6">
        <f t="shared" si="14"/>
        <v>38689</v>
      </c>
      <c r="E11" s="6">
        <f>IF(COUNTIF(I11:XFD11,"&gt;"&amp;0)=0,,HLOOKUP(COUNTIF(I11:XFD11,"&gt;"&amp;0)-1,I$1:XFD11,A11+1,FALSE))</f>
        <v>38689</v>
      </c>
      <c r="F11" s="7">
        <f>IF(COUNTIF(I11:XFD11,"&gt;"&amp;0)=0,,HLOOKUP(COUNTIF(I11:XFD11,"&gt;"&amp;0)-MIN($F$1+1,COUNTIF(I11:XFD11,"&gt;"&amp;0)),I$1:XFD11,A11+1,FALSE))</f>
        <v>19780</v>
      </c>
      <c r="G11" s="8">
        <f t="shared" si="8"/>
        <v>1.1435949883856609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  <c r="AI11" s="9">
        <v>25481</v>
      </c>
      <c r="AJ11" s="9">
        <v>29865</v>
      </c>
      <c r="AK11" s="9">
        <v>34173</v>
      </c>
      <c r="AL11" s="9">
        <v>38689</v>
      </c>
    </row>
    <row r="12" spans="1:307" x14ac:dyDescent="0.25">
      <c r="A12" s="9">
        <f t="shared" si="7"/>
        <v>11</v>
      </c>
      <c r="B12" s="9">
        <f t="array" ref="B12">IF(C12="",0,IF(OR(C12=Country_Comparison!$S$19:$S$38),1,0))</f>
        <v>0</v>
      </c>
      <c r="C12" s="9" t="str">
        <f t="shared" si="13"/>
        <v>World</v>
      </c>
      <c r="D12" s="6">
        <f t="shared" si="14"/>
        <v>1092307</v>
      </c>
      <c r="E12" s="6">
        <f>IF(COUNTIF(I12:XFD12,"&gt;"&amp;0)=0,,HLOOKUP(COUNTIF(I12:XFD12,"&gt;"&amp;0)-1,I$1:XFD12,A12+1,FALSE))</f>
        <v>1092307</v>
      </c>
      <c r="F12" s="7">
        <f>IF(COUNTIF(I12:XFD12,"&gt;"&amp;0)=0,,HLOOKUP(COUNTIF(I12:XFD12,"&gt;"&amp;0)-MIN($F$1+1,COUNTIF(I12:XFD12,"&gt;"&amp;0)),I$1:XFD12,A12+1,FALSE))</f>
        <v>717548</v>
      </c>
      <c r="G12" s="8">
        <f t="shared" si="8"/>
        <v>1.0876740113256484</v>
      </c>
      <c r="H12" s="13" t="s">
        <v>604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242053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  <c r="BZ12" s="9">
        <v>854558</v>
      </c>
      <c r="CA12" s="9">
        <v>929458</v>
      </c>
      <c r="CB12" s="9">
        <v>1009785</v>
      </c>
      <c r="CC12" s="9">
        <v>1092307</v>
      </c>
      <c r="CD12" s="9">
        <v>0</v>
      </c>
    </row>
    <row r="13" spans="1:307" x14ac:dyDescent="0.25">
      <c r="A13" s="9">
        <f t="shared" si="7"/>
        <v>12</v>
      </c>
      <c r="B13" s="9">
        <f t="array" ref="B13">IF(C13="",0,IF(OR(C13=Country_Comparison!$S$19:$S$38),1,0))</f>
        <v>0</v>
      </c>
      <c r="C13" s="9" t="str">
        <f t="shared" si="13"/>
        <v>Europe</v>
      </c>
      <c r="D13" s="6">
        <f t="shared" si="14"/>
        <v>579028</v>
      </c>
      <c r="E13" s="6">
        <f>IF(COUNTIF(I13:XFD13,"&gt;"&amp;0)=0,,HLOOKUP(COUNTIF(I13:XFD13,"&gt;"&amp;0)-1,I$1:XFD13,A13+1,FALSE))</f>
        <v>579028</v>
      </c>
      <c r="F13" s="7">
        <f>IF(COUNTIF(I13:XFD13,"&gt;"&amp;0)=0,,HLOOKUP(COUNTIF(I13:XFD13,"&gt;"&amp;0)-MIN($F$1+1,COUNTIF(I13:XFD13,"&gt;"&amp;0)),I$1:XFD13,A13+1,FALSE))</f>
        <v>393877</v>
      </c>
      <c r="G13" s="8">
        <f t="shared" si="8"/>
        <v>1.0801095072148283</v>
      </c>
      <c r="H13" s="13" t="s">
        <v>607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109607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  <c r="AU13" s="9">
        <v>463747</v>
      </c>
      <c r="AV13" s="9">
        <v>502136</v>
      </c>
      <c r="AW13" s="9">
        <v>539587</v>
      </c>
      <c r="AX13" s="9">
        <v>579028</v>
      </c>
    </row>
    <row r="14" spans="1:307" x14ac:dyDescent="0.25">
      <c r="A14" s="9">
        <f t="shared" si="7"/>
        <v>13</v>
      </c>
      <c r="B14" s="9">
        <f t="array" ref="B14">IF(C14="",0,IF(OR(C14=Country_Comparison!$S$19:$S$38),1,0))</f>
        <v>0</v>
      </c>
      <c r="C14" s="9" t="str">
        <f t="shared" si="13"/>
        <v>North America</v>
      </c>
      <c r="D14" s="6">
        <f t="shared" si="14"/>
        <v>291755</v>
      </c>
      <c r="E14" s="6">
        <f>IF(COUNTIF(I14:XFD14,"&gt;"&amp;0)=0,,HLOOKUP(COUNTIF(I14:XFD14,"&gt;"&amp;0)-1,I$1:XFD14,A14+1,FALSE))</f>
        <v>291755</v>
      </c>
      <c r="F14" s="7">
        <f>IF(COUNTIF(I14:XFD14,"&gt;"&amp;0)=0,,HLOOKUP(COUNTIF(I14:XFD14,"&gt;"&amp;0)-MIN($F$1+1,COUNTIF(I14:XFD14,"&gt;"&amp;0)),I$1:XFD14,A14+1,FALSE))</f>
        <v>149407</v>
      </c>
      <c r="G14" s="8">
        <f t="shared" si="8"/>
        <v>1.1432191019178115</v>
      </c>
      <c r="H14" s="13" t="s">
        <v>609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  <c r="AM14" s="9">
        <v>199550</v>
      </c>
      <c r="AN14" s="9">
        <v>225966</v>
      </c>
      <c r="AO14" s="9">
        <v>258117</v>
      </c>
      <c r="AP14" s="9">
        <v>291755</v>
      </c>
    </row>
    <row r="15" spans="1:307" x14ac:dyDescent="0.25">
      <c r="A15" s="9">
        <f t="shared" si="7"/>
        <v>14</v>
      </c>
      <c r="B15" s="9">
        <f t="array" ref="B15">IF(C15="",0,IF(OR(C15=Country_Comparison!$S$19:$S$38),1,0))</f>
        <v>0</v>
      </c>
      <c r="C15" s="9" t="str">
        <f t="shared" si="13"/>
        <v>Asia</v>
      </c>
      <c r="D15" s="6">
        <f t="shared" si="14"/>
        <v>117911</v>
      </c>
      <c r="E15" s="6">
        <f>IF(COUNTIF(I15:XFD15,"&gt;"&amp;0)=0,,HLOOKUP(COUNTIF(I15:XFD15,"&gt;"&amp;0)-1,I$1:XFD15,A15+1,FALSE))</f>
        <v>117911</v>
      </c>
      <c r="F15" s="7">
        <f>IF(COUNTIF(I15:XFD15,"&gt;"&amp;0)=0,,HLOOKUP(COUNTIF(I15:XFD15,"&gt;"&amp;0)-MIN($F$1+1,COUNTIF(I15:XFD15,"&gt;"&amp;0)),I$1:XFD15,A15+1,FALSE))</f>
        <v>106439</v>
      </c>
      <c r="G15" s="8">
        <f t="shared" si="8"/>
        <v>1.0206825909585853</v>
      </c>
      <c r="H15" s="13" t="s">
        <v>606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  <c r="BZ15" s="9">
        <v>110182</v>
      </c>
      <c r="CA15" s="9">
        <v>112645</v>
      </c>
      <c r="CB15" s="9">
        <v>115669</v>
      </c>
      <c r="CC15" s="9">
        <v>117911</v>
      </c>
      <c r="CD15" s="9">
        <v>0</v>
      </c>
    </row>
    <row r="16" spans="1:307" x14ac:dyDescent="0.25">
      <c r="A16" s="9">
        <f t="shared" si="7"/>
        <v>15</v>
      </c>
      <c r="B16" s="9">
        <f t="array" ref="B16">IF(C16="",0,IF(OR(C16=Country_Comparison!$S$19:$S$38),1,0))</f>
        <v>0</v>
      </c>
      <c r="C16" s="9" t="str">
        <f t="shared" si="13"/>
        <v>Middle East</v>
      </c>
      <c r="D16" s="6">
        <f t="shared" si="14"/>
        <v>68249</v>
      </c>
      <c r="E16" s="6">
        <f>IF(COUNTIF(I16:XFD16,"&gt;"&amp;0)=0,,HLOOKUP(COUNTIF(I16:XFD16,"&gt;"&amp;0)-1,I$1:XFD16,A16+1,FALSE))</f>
        <v>68249</v>
      </c>
      <c r="F16" s="7">
        <f>IF(COUNTIF(I16:XFD16,"&gt;"&amp;0)=0,,HLOOKUP(COUNTIF(I16:XFD16,"&gt;"&amp;0)-MIN($F$1+1,COUNTIF(I16:XFD16,"&gt;"&amp;0)),I$1:XFD16,A16+1,FALSE))</f>
        <v>47344</v>
      </c>
      <c r="G16" s="8">
        <f t="shared" si="8"/>
        <v>1.0758860312929226</v>
      </c>
      <c r="H16" s="13" t="s">
        <v>608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  <c r="AR16" s="9">
        <v>55631</v>
      </c>
      <c r="AS16" s="9">
        <v>59872</v>
      </c>
      <c r="AT16" s="9">
        <v>64237</v>
      </c>
      <c r="AU16" s="9">
        <v>68249</v>
      </c>
    </row>
    <row r="17" spans="1:52" x14ac:dyDescent="0.25">
      <c r="A17" s="9">
        <f t="shared" si="7"/>
        <v>16</v>
      </c>
      <c r="B17" s="9">
        <f t="array" ref="B17">IF(C17="",0,IF(OR(C17=Country_Comparison!$S$19:$S$38),1,0))</f>
        <v>0</v>
      </c>
      <c r="C17" s="9" t="str">
        <f t="shared" si="13"/>
        <v>Iran</v>
      </c>
      <c r="D17" s="6">
        <f t="shared" si="14"/>
        <v>53183</v>
      </c>
      <c r="E17" s="6">
        <f>IF(COUNTIF(I17:XFD17,"&gt;"&amp;0)=0,,HLOOKUP(COUNTIF(I17:XFD17,"&gt;"&amp;0)-1,I$1:XFD17,A17+1,FALSE))</f>
        <v>53183</v>
      </c>
      <c r="F17" s="7">
        <f>IF(COUNTIF(I17:XFD17,"&gt;"&amp;0)=0,,HLOOKUP(COUNTIF(I17:XFD17,"&gt;"&amp;0)-MIN($F$1+1,COUNTIF(I17:XFD17,"&gt;"&amp;0)),I$1:XFD17,A17+1,FALSE))</f>
        <v>38309</v>
      </c>
      <c r="G17" s="8">
        <f t="shared" si="8"/>
        <v>1.0678110315975327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  <c r="AT17" s="9">
        <v>53183</v>
      </c>
    </row>
    <row r="18" spans="1:52" x14ac:dyDescent="0.25">
      <c r="A18" s="9">
        <f t="shared" si="7"/>
        <v>17</v>
      </c>
      <c r="B18" s="9">
        <f t="array" ref="B18">IF(C18="",0,IF(OR(C18=Country_Comparison!$S$19:$S$38),1,0))</f>
        <v>0</v>
      </c>
      <c r="C18" s="9" t="str">
        <f t="shared" si="13"/>
        <v>South America</v>
      </c>
      <c r="D18" s="6">
        <f t="shared" si="14"/>
        <v>22359</v>
      </c>
      <c r="E18" s="6">
        <f>IF(COUNTIF(I18:XFD18,"&gt;"&amp;0)=0,,HLOOKUP(COUNTIF(I18:XFD18,"&gt;"&amp;0)-1,I$1:XFD18,A18+1,FALSE))</f>
        <v>22359</v>
      </c>
      <c r="F18" s="7">
        <f>IF(COUNTIF(I18:XFD18,"&gt;"&amp;0)=0,,HLOOKUP(COUNTIF(I18:XFD18,"&gt;"&amp;0)-MIN($F$1+1,COUNTIF(I18:XFD18,"&gt;"&amp;0)),I$1:XFD18,A18+1,FALSE))</f>
        <v>11838</v>
      </c>
      <c r="G18" s="8">
        <f t="shared" si="8"/>
        <v>1.1356246428363728</v>
      </c>
      <c r="H18" s="13" t="s">
        <v>610</v>
      </c>
      <c r="I18" s="9">
        <v>134</v>
      </c>
      <c r="J18" s="9">
        <v>153</v>
      </c>
      <c r="K18" s="9">
        <v>305</v>
      </c>
      <c r="L18" s="9">
        <v>371</v>
      </c>
      <c r="M18" s="9">
        <v>427</v>
      </c>
      <c r="N18" s="9">
        <v>635</v>
      </c>
      <c r="O18" s="9">
        <v>919</v>
      </c>
      <c r="P18" s="9">
        <v>1133</v>
      </c>
      <c r="Q18" s="9">
        <v>1604</v>
      </c>
      <c r="R18" s="9">
        <v>2266</v>
      </c>
      <c r="S18" s="9">
        <v>2969</v>
      </c>
      <c r="T18" s="9">
        <v>4204</v>
      </c>
      <c r="U18" s="9">
        <v>5055</v>
      </c>
      <c r="V18" s="9">
        <v>5926</v>
      </c>
      <c r="W18" s="9">
        <v>6804</v>
      </c>
      <c r="X18" s="9">
        <v>7992</v>
      </c>
      <c r="Y18" s="9">
        <v>9251</v>
      </c>
      <c r="Z18" s="9">
        <v>10656</v>
      </c>
      <c r="AA18" s="9">
        <v>11838</v>
      </c>
      <c r="AB18" s="9">
        <v>12874</v>
      </c>
      <c r="AC18" s="9">
        <v>15263</v>
      </c>
      <c r="AD18" s="9">
        <v>17825</v>
      </c>
      <c r="AE18" s="9">
        <v>20247</v>
      </c>
      <c r="AF18" s="9">
        <v>22359</v>
      </c>
    </row>
    <row r="19" spans="1:52" x14ac:dyDescent="0.25">
      <c r="A19" s="9">
        <f t="shared" si="7"/>
        <v>18</v>
      </c>
      <c r="B19" s="9">
        <f t="array" ref="B19">IF(C19="",0,IF(OR(C19=Country_Comparison!$S$19:$S$38),1,0))</f>
        <v>0</v>
      </c>
      <c r="C19" s="9" t="str">
        <f t="shared" si="13"/>
        <v>Turkey</v>
      </c>
      <c r="D19" s="6">
        <f t="shared" si="14"/>
        <v>20921</v>
      </c>
      <c r="E19" s="6">
        <f>IF(COUNTIF(I19:XFD19,"&gt;"&amp;0)=0,,HLOOKUP(COUNTIF(I19:XFD19,"&gt;"&amp;0)-1,I$1:XFD19,A19+1,FALSE))</f>
        <v>20921</v>
      </c>
      <c r="F19" s="7">
        <f>IF(COUNTIF(I19:XFD19,"&gt;"&amp;0)=0,,HLOOKUP(COUNTIF(I19:XFD19,"&gt;"&amp;0)-MIN($F$1+1,COUNTIF(I19:XFD19,"&gt;"&amp;0)),I$1:XFD19,A19+1,FALSE))</f>
        <v>9217</v>
      </c>
      <c r="G19" s="8">
        <f t="shared" si="8"/>
        <v>1.1781445278002032</v>
      </c>
      <c r="H19" s="13" t="s">
        <v>355</v>
      </c>
      <c r="I19" s="9">
        <v>192</v>
      </c>
      <c r="J19" s="9">
        <v>359</v>
      </c>
      <c r="K19" s="9">
        <v>670</v>
      </c>
      <c r="L19" s="9">
        <v>1236</v>
      </c>
      <c r="M19" s="9">
        <v>1529</v>
      </c>
      <c r="N19" s="9">
        <v>1872</v>
      </c>
      <c r="O19" s="9">
        <v>2433</v>
      </c>
      <c r="P19" s="9">
        <v>3629</v>
      </c>
      <c r="Q19" s="9">
        <v>5698</v>
      </c>
      <c r="R19" s="9">
        <v>7402</v>
      </c>
      <c r="S19" s="9">
        <v>9217</v>
      </c>
      <c r="T19" s="9">
        <v>10827</v>
      </c>
      <c r="U19" s="9">
        <v>13531</v>
      </c>
      <c r="V19" s="9">
        <v>15679</v>
      </c>
      <c r="W19" s="9">
        <v>18135</v>
      </c>
      <c r="X19" s="9">
        <v>20921</v>
      </c>
    </row>
    <row r="20" spans="1:52" x14ac:dyDescent="0.25">
      <c r="A20" s="9">
        <f t="shared" si="7"/>
        <v>19</v>
      </c>
      <c r="B20" s="9">
        <f t="array" ref="B20">IF(C20="",0,IF(OR(C20=Country_Comparison!$S$19:$S$38),1,0))</f>
        <v>0</v>
      </c>
      <c r="C20" s="9" t="str">
        <f t="shared" si="13"/>
        <v>Switzerland</v>
      </c>
      <c r="D20" s="6">
        <f t="shared" si="14"/>
        <v>19606</v>
      </c>
      <c r="E20" s="6">
        <f>IF(COUNTIF(I20:XFD20,"&gt;"&amp;0)=0,,HLOOKUP(COUNTIF(I20:XFD20,"&gt;"&amp;0)-1,I$1:XFD20,A20+1,FALSE))</f>
        <v>19606</v>
      </c>
      <c r="F20" s="7">
        <f>IF(COUNTIF(I20:XFD20,"&gt;"&amp;0)=0,,HLOOKUP(COUNTIF(I20:XFD20,"&gt;"&amp;0)-MIN($F$1+1,COUNTIF(I20:XFD20,"&gt;"&amp;0)),I$1:XFD20,A20+1,FALSE))</f>
        <v>14829</v>
      </c>
      <c r="G20" s="8">
        <f t="shared" si="8"/>
        <v>1.0574392503063044</v>
      </c>
      <c r="H20" s="13" t="s">
        <v>77</v>
      </c>
      <c r="I20" s="9">
        <v>114</v>
      </c>
      <c r="J20" s="9">
        <v>214</v>
      </c>
      <c r="K20" s="9">
        <v>268</v>
      </c>
      <c r="L20" s="9">
        <v>337</v>
      </c>
      <c r="M20" s="9">
        <v>374</v>
      </c>
      <c r="N20" s="9">
        <v>491</v>
      </c>
      <c r="O20" s="9">
        <v>652</v>
      </c>
      <c r="P20" s="9">
        <v>652</v>
      </c>
      <c r="Q20" s="9">
        <v>1139</v>
      </c>
      <c r="R20" s="9">
        <v>1359</v>
      </c>
      <c r="S20" s="9">
        <v>2200</v>
      </c>
      <c r="T20" s="9">
        <v>2200</v>
      </c>
      <c r="U20" s="9">
        <v>2700</v>
      </c>
      <c r="V20" s="9">
        <v>3028</v>
      </c>
      <c r="W20" s="9">
        <v>4075</v>
      </c>
      <c r="X20" s="9">
        <v>5294</v>
      </c>
      <c r="Y20" s="9">
        <v>6575</v>
      </c>
      <c r="Z20" s="9">
        <v>7474</v>
      </c>
      <c r="AA20" s="9">
        <v>8795</v>
      </c>
      <c r="AB20" s="9">
        <v>9877</v>
      </c>
      <c r="AC20" s="9">
        <v>10897</v>
      </c>
      <c r="AD20" s="9">
        <v>11811</v>
      </c>
      <c r="AE20" s="9">
        <v>12928</v>
      </c>
      <c r="AF20" s="9">
        <v>14076</v>
      </c>
      <c r="AG20" s="9">
        <v>14829</v>
      </c>
      <c r="AH20" s="9">
        <v>15922</v>
      </c>
      <c r="AI20" s="9">
        <v>16605</v>
      </c>
      <c r="AJ20" s="9">
        <v>17768</v>
      </c>
      <c r="AK20" s="9">
        <v>18827</v>
      </c>
      <c r="AL20" s="9">
        <v>19606</v>
      </c>
    </row>
    <row r="21" spans="1:52" x14ac:dyDescent="0.25">
      <c r="A21" s="9">
        <f t="shared" si="7"/>
        <v>20</v>
      </c>
      <c r="B21" s="9">
        <f t="array" ref="B21">IF(C21="",0,IF(OR(C21=Country_Comparison!$S$19:$S$38),1,0))</f>
        <v>0</v>
      </c>
      <c r="C21" s="9" t="str">
        <f t="shared" si="13"/>
        <v>Belgium</v>
      </c>
      <c r="D21" s="6">
        <f t="shared" si="14"/>
        <v>16770</v>
      </c>
      <c r="E21" s="6">
        <f>IF(COUNTIF(I21:XFD21,"&gt;"&amp;0)=0,,HLOOKUP(COUNTIF(I21:XFD21,"&gt;"&amp;0)-1,I$1:XFD21,A21+1,FALSE))</f>
        <v>16770</v>
      </c>
      <c r="F21" s="7">
        <f>IF(COUNTIF(I21:XFD21,"&gt;"&amp;0)=0,,HLOOKUP(COUNTIF(I21:XFD21,"&gt;"&amp;0)-MIN($F$1+1,COUNTIF(I21:XFD21,"&gt;"&amp;0)),I$1:XFD21,A21+1,FALSE))</f>
        <v>10836</v>
      </c>
      <c r="G21" s="8">
        <f t="shared" si="8"/>
        <v>1.0912715001838367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  <c r="AI21" s="9">
        <v>13964</v>
      </c>
      <c r="AJ21" s="9">
        <v>15348</v>
      </c>
      <c r="AK21" s="9">
        <v>16770</v>
      </c>
    </row>
    <row r="22" spans="1:52" x14ac:dyDescent="0.25">
      <c r="A22" s="9">
        <f t="shared" si="7"/>
        <v>21</v>
      </c>
      <c r="B22" s="9">
        <f t="array" ref="B22">IF(C22="",0,IF(OR(C22=Country_Comparison!$S$19:$S$38),1,0))</f>
        <v>0</v>
      </c>
      <c r="C22" s="9" t="str">
        <f t="shared" si="13"/>
        <v>Netherlands</v>
      </c>
      <c r="D22" s="6">
        <f t="shared" si="14"/>
        <v>15821</v>
      </c>
      <c r="E22" s="6">
        <f>IF(COUNTIF(I22:XFD22,"&gt;"&amp;0)=0,,HLOOKUP(COUNTIF(I22:XFD22,"&gt;"&amp;0)-1,I$1:XFD22,A22+1,FALSE))</f>
        <v>15821</v>
      </c>
      <c r="F22" s="7">
        <f>IF(COUNTIF(I22:XFD22,"&gt;"&amp;0)=0,,HLOOKUP(COUNTIF(I22:XFD22,"&gt;"&amp;0)-MIN($F$1+1,COUNTIF(I22:XFD22,"&gt;"&amp;0)),I$1:XFD22,A22+1,FALSE))</f>
        <v>10930</v>
      </c>
      <c r="G22" s="8">
        <f t="shared" si="8"/>
        <v>1.0767695204739072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</row>
    <row r="23" spans="1:52" x14ac:dyDescent="0.25">
      <c r="A23" s="9">
        <f t="shared" si="7"/>
        <v>22</v>
      </c>
      <c r="B23" s="9">
        <f t="array" ref="B23">IF(C23="",0,IF(OR(C23=Country_Comparison!$S$19:$S$38),1,0))</f>
        <v>0</v>
      </c>
      <c r="C23" s="9" t="str">
        <f t="shared" si="13"/>
        <v>Canada</v>
      </c>
      <c r="D23" s="6">
        <f t="shared" si="14"/>
        <v>12437</v>
      </c>
      <c r="E23" s="6">
        <f>IF(COUNTIF(I23:XFD23,"&gt;"&amp;0)=0,,HLOOKUP(COUNTIF(I23:XFD23,"&gt;"&amp;0)-1,I$1:XFD23,A23+1,FALSE))</f>
        <v>12437</v>
      </c>
      <c r="F23" s="7">
        <f>IF(COUNTIF(I23:XFD23,"&gt;"&amp;0)=0,,HLOOKUP(COUNTIF(I23:XFD23,"&gt;"&amp;0)-MIN($F$1+1,COUNTIF(I23:XFD23,"&gt;"&amp;0)),I$1:XFD23,A23+1,FALSE))</f>
        <v>6280</v>
      </c>
      <c r="G23" s="8">
        <f t="shared" si="8"/>
        <v>1.1464396506567069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</row>
    <row r="24" spans="1:52" x14ac:dyDescent="0.25">
      <c r="A24" s="9">
        <f t="shared" si="7"/>
        <v>23</v>
      </c>
      <c r="B24" s="9">
        <f t="array" ref="B24">IF(C24="",0,IF(OR(C24=Country_Comparison!$S$19:$S$38),1,0))</f>
        <v>0</v>
      </c>
      <c r="C24" s="9" t="str">
        <f t="shared" si="13"/>
        <v>Austria</v>
      </c>
      <c r="D24" s="6">
        <f t="shared" si="14"/>
        <v>11524</v>
      </c>
      <c r="E24" s="6">
        <f>IF(COUNTIF(I24:XFD24,"&gt;"&amp;0)=0,,HLOOKUP(COUNTIF(I24:XFD24,"&gt;"&amp;0)-1,I$1:XFD24,A24+1,FALSE))</f>
        <v>11524</v>
      </c>
      <c r="F24" s="7">
        <f>IF(COUNTIF(I24:XFD24,"&gt;"&amp;0)=0,,HLOOKUP(COUNTIF(I24:XFD24,"&gt;"&amp;0)-MIN($F$1+1,COUNTIF(I24:XFD24,"&gt;"&amp;0)),I$1:XFD24,A24+1,FALSE))</f>
        <v>8788</v>
      </c>
      <c r="G24" s="8">
        <f t="shared" si="8"/>
        <v>1.0557051502729589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  <c r="AE24" s="9">
        <v>9618</v>
      </c>
      <c r="AF24" s="9">
        <v>10180</v>
      </c>
      <c r="AG24" s="9">
        <v>10711</v>
      </c>
      <c r="AH24" s="9">
        <v>11129</v>
      </c>
      <c r="AI24" s="9">
        <v>11524</v>
      </c>
    </row>
    <row r="25" spans="1:52" x14ac:dyDescent="0.25">
      <c r="A25" s="9">
        <f t="shared" si="7"/>
        <v>24</v>
      </c>
      <c r="B25" s="9">
        <f t="array" ref="B25">IF(C25="",0,IF(OR(C25=Country_Comparison!$S$19:$S$38),1,0))</f>
        <v>0</v>
      </c>
      <c r="C25" s="9" t="str">
        <f t="shared" si="13"/>
        <v>Korea, South</v>
      </c>
      <c r="D25" s="6">
        <f t="shared" si="14"/>
        <v>10062</v>
      </c>
      <c r="E25" s="6">
        <f>IF(COUNTIF(I25:XFD25,"&gt;"&amp;0)=0,,HLOOKUP(COUNTIF(I25:XFD25,"&gt;"&amp;0)-1,I$1:XFD25,A25+1,FALSE))</f>
        <v>10062</v>
      </c>
      <c r="F25" s="7">
        <f>IF(COUNTIF(I25:XFD25,"&gt;"&amp;0)=0,,HLOOKUP(COUNTIF(I25:XFD25,"&gt;"&amp;0)-MIN($F$1+1,COUNTIF(I25:XFD25,"&gt;"&amp;0)),I$1:XFD25,A25+1,FALSE))</f>
        <v>9583</v>
      </c>
      <c r="G25" s="8">
        <f t="shared" si="8"/>
        <v>1.0098027869496764</v>
      </c>
      <c r="H25" s="13" t="s">
        <v>339</v>
      </c>
      <c r="I25" s="9">
        <v>104</v>
      </c>
      <c r="J25" s="9">
        <v>204</v>
      </c>
      <c r="K25" s="9">
        <v>433</v>
      </c>
      <c r="L25" s="9">
        <v>602</v>
      </c>
      <c r="M25" s="9">
        <v>833</v>
      </c>
      <c r="N25" s="9">
        <v>977</v>
      </c>
      <c r="O25" s="9">
        <v>1261</v>
      </c>
      <c r="P25" s="9">
        <v>1766</v>
      </c>
      <c r="Q25" s="9">
        <v>2337</v>
      </c>
      <c r="R25" s="9">
        <v>3150</v>
      </c>
      <c r="S25" s="9">
        <v>3736</v>
      </c>
      <c r="T25" s="9">
        <v>4335</v>
      </c>
      <c r="U25" s="9">
        <v>5186</v>
      </c>
      <c r="V25" s="9">
        <v>5621</v>
      </c>
      <c r="W25" s="9">
        <v>6088</v>
      </c>
      <c r="X25" s="9">
        <v>6593</v>
      </c>
      <c r="Y25" s="9">
        <v>7041</v>
      </c>
      <c r="Z25" s="9">
        <v>7314</v>
      </c>
      <c r="AA25" s="9">
        <v>7478</v>
      </c>
      <c r="AB25" s="9">
        <v>7513</v>
      </c>
      <c r="AC25" s="9">
        <v>7755</v>
      </c>
      <c r="AD25" s="9">
        <v>7869</v>
      </c>
      <c r="AE25" s="9">
        <v>7979</v>
      </c>
      <c r="AF25" s="9">
        <v>8086</v>
      </c>
      <c r="AG25" s="9">
        <v>8162</v>
      </c>
      <c r="AH25" s="9">
        <v>8236</v>
      </c>
      <c r="AI25" s="9">
        <v>8320</v>
      </c>
      <c r="AJ25" s="9">
        <v>8413</v>
      </c>
      <c r="AK25" s="9">
        <v>8565</v>
      </c>
      <c r="AL25" s="9">
        <v>8652</v>
      </c>
      <c r="AM25" s="9">
        <v>8799</v>
      </c>
      <c r="AN25" s="9">
        <v>8961</v>
      </c>
      <c r="AO25" s="9">
        <v>8961</v>
      </c>
      <c r="AP25" s="9">
        <v>9037</v>
      </c>
      <c r="AQ25" s="9">
        <v>9137</v>
      </c>
      <c r="AR25" s="9">
        <v>9241</v>
      </c>
      <c r="AS25" s="9">
        <v>9332</v>
      </c>
      <c r="AT25" s="9">
        <v>9478</v>
      </c>
      <c r="AU25" s="9">
        <v>9583</v>
      </c>
      <c r="AV25" s="9">
        <v>9661</v>
      </c>
      <c r="AW25" s="9">
        <v>9786</v>
      </c>
      <c r="AX25" s="9">
        <v>9887</v>
      </c>
      <c r="AY25" s="9">
        <v>9976</v>
      </c>
      <c r="AZ25" s="9">
        <v>10062</v>
      </c>
    </row>
    <row r="26" spans="1:52" x14ac:dyDescent="0.25">
      <c r="A26" s="9">
        <f t="shared" si="7"/>
        <v>25</v>
      </c>
      <c r="B26" s="9">
        <f t="array" ref="B26">IF(C26="",0,IF(OR(C26=Country_Comparison!$S$19:$S$38),1,0))</f>
        <v>0</v>
      </c>
      <c r="C26" s="9" t="str">
        <f t="shared" si="13"/>
        <v>Portugal</v>
      </c>
      <c r="D26" s="6">
        <f t="shared" si="14"/>
        <v>9886</v>
      </c>
      <c r="E26" s="6">
        <f>IF(COUNTIF(I26:XFD26,"&gt;"&amp;0)=0,,HLOOKUP(COUNTIF(I26:XFD26,"&gt;"&amp;0)-1,I$1:XFD26,A26+1,FALSE))</f>
        <v>9886</v>
      </c>
      <c r="F26" s="7">
        <f>IF(COUNTIF(I26:XFD26,"&gt;"&amp;0)=0,,HLOOKUP(COUNTIF(I26:XFD26,"&gt;"&amp;0)-MIN($F$1+1,COUNTIF(I26:XFD26,"&gt;"&amp;0)),I$1:XFD26,A26+1,FALSE))</f>
        <v>5962</v>
      </c>
      <c r="G26" s="8">
        <f t="shared" si="8"/>
        <v>1.1064345451767614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</row>
    <row r="27" spans="1:52" x14ac:dyDescent="0.25">
      <c r="A27" s="9">
        <f t="shared" si="7"/>
        <v>26</v>
      </c>
      <c r="B27" s="9">
        <f t="array" ref="B27">IF(C27="",0,IF(OR(C27=Country_Comparison!$S$19:$S$38),1,0))</f>
        <v>0</v>
      </c>
      <c r="C27" s="9" t="str">
        <f t="shared" si="13"/>
        <v>Brazil</v>
      </c>
      <c r="D27" s="6">
        <f t="shared" si="14"/>
        <v>9056</v>
      </c>
      <c r="E27" s="6">
        <f>IF(COUNTIF(I27:XFD27,"&gt;"&amp;0)=0,,HLOOKUP(COUNTIF(I27:XFD27,"&gt;"&amp;0)-1,I$1:XFD27,A27+1,FALSE))</f>
        <v>9056</v>
      </c>
      <c r="F27" s="7">
        <f>IF(COUNTIF(I27:XFD27,"&gt;"&amp;0)=0,,HLOOKUP(COUNTIF(I27:XFD27,"&gt;"&amp;0)-MIN($F$1+1,COUNTIF(I27:XFD27,"&gt;"&amp;0)),I$1:XFD27,A27+1,FALSE))</f>
        <v>4256</v>
      </c>
      <c r="G27" s="8">
        <f t="shared" si="8"/>
        <v>1.1630193994062499</v>
      </c>
      <c r="H27" s="13" t="s">
        <v>81</v>
      </c>
      <c r="I27" s="9">
        <v>151</v>
      </c>
      <c r="J27" s="9">
        <v>151</v>
      </c>
      <c r="K27" s="9">
        <v>162</v>
      </c>
      <c r="L27" s="9">
        <v>200</v>
      </c>
      <c r="M27" s="9">
        <v>321</v>
      </c>
      <c r="N27" s="9">
        <v>372</v>
      </c>
      <c r="O27" s="9">
        <v>621</v>
      </c>
      <c r="P27" s="9">
        <v>793</v>
      </c>
      <c r="Q27" s="9">
        <v>1021</v>
      </c>
      <c r="R27" s="9">
        <v>1546</v>
      </c>
      <c r="S27" s="9">
        <v>1924</v>
      </c>
      <c r="T27" s="9">
        <v>2247</v>
      </c>
      <c r="U27" s="9">
        <v>2554</v>
      </c>
      <c r="V27" s="9">
        <v>2985</v>
      </c>
      <c r="W27" s="9">
        <v>3417</v>
      </c>
      <c r="X27" s="9">
        <v>3904</v>
      </c>
      <c r="Y27" s="9">
        <v>4256</v>
      </c>
      <c r="Z27" s="9">
        <v>4579</v>
      </c>
      <c r="AA27" s="9">
        <v>5717</v>
      </c>
      <c r="AB27" s="9">
        <v>6836</v>
      </c>
      <c r="AC27" s="9">
        <v>8044</v>
      </c>
      <c r="AD27" s="9">
        <v>9056</v>
      </c>
    </row>
    <row r="28" spans="1:52" x14ac:dyDescent="0.25">
      <c r="A28" s="9">
        <f t="shared" si="7"/>
        <v>27</v>
      </c>
      <c r="B28" s="9">
        <f t="array" ref="B28">IF(C28="",0,IF(OR(C28=Country_Comparison!$S$19:$S$38),1,0))</f>
        <v>0</v>
      </c>
      <c r="C28" s="9" t="str">
        <f t="shared" si="13"/>
        <v>Israel</v>
      </c>
      <c r="D28" s="6">
        <f t="shared" si="14"/>
        <v>7428</v>
      </c>
      <c r="E28" s="6">
        <f>IF(COUNTIF(I28:XFD28,"&gt;"&amp;0)=0,,HLOOKUP(COUNTIF(I28:XFD28,"&gt;"&amp;0)-1,I$1:XFD28,A28+1,FALSE))</f>
        <v>7428</v>
      </c>
      <c r="F28" s="7">
        <f>IF(COUNTIF(I28:XFD28,"&gt;"&amp;0)=0,,HLOOKUP(COUNTIF(I28:XFD28,"&gt;"&amp;0)-MIN($F$1+1,COUNTIF(I28:XFD28,"&gt;"&amp;0)),I$1:XFD28,A28+1,FALSE))</f>
        <v>4247</v>
      </c>
      <c r="G28" s="8">
        <f t="shared" si="8"/>
        <v>1.1182989749441667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  <c r="AC28" s="9">
        <v>6092</v>
      </c>
      <c r="AD28" s="9">
        <v>6857</v>
      </c>
      <c r="AE28" s="9">
        <v>7428</v>
      </c>
    </row>
    <row r="29" spans="1:52" x14ac:dyDescent="0.25">
      <c r="A29" s="9">
        <f t="shared" si="7"/>
        <v>28</v>
      </c>
      <c r="B29" s="9">
        <f t="array" ref="B29">IF(C29="",0,IF(OR(C29=Country_Comparison!$S$19:$S$38),1,0))</f>
        <v>0</v>
      </c>
      <c r="C29" s="9" t="str">
        <f t="shared" si="13"/>
        <v>Africa</v>
      </c>
      <c r="D29" s="6">
        <f t="shared" si="14"/>
        <v>6807</v>
      </c>
      <c r="E29" s="6">
        <f>IF(COUNTIF(I29:XFD29,"&gt;"&amp;0)=0,,HLOOKUP(COUNTIF(I29:XFD29,"&gt;"&amp;0)-1,I$1:XFD29,A29+1,FALSE))</f>
        <v>6807</v>
      </c>
      <c r="F29" s="7">
        <f>IF(COUNTIF(I29:XFD29,"&gt;"&amp;0)=0,,HLOOKUP(COUNTIF(I29:XFD29,"&gt;"&amp;0)-MIN($F$1+1,COUNTIF(I29:XFD29,"&gt;"&amp;0)),I$1:XFD29,A29+1,FALSE))</f>
        <v>4145</v>
      </c>
      <c r="G29" s="8">
        <f t="shared" si="8"/>
        <v>1.1042978920090019</v>
      </c>
      <c r="H29" s="13" t="s">
        <v>611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  <c r="AE29" s="9">
        <v>5444</v>
      </c>
      <c r="AF29" s="9">
        <v>6015</v>
      </c>
      <c r="AG29" s="9">
        <v>6807</v>
      </c>
    </row>
    <row r="30" spans="1:52" x14ac:dyDescent="0.25">
      <c r="A30" s="9">
        <f t="shared" si="7"/>
        <v>29</v>
      </c>
      <c r="B30" s="9">
        <f t="array" ref="B30">IF(C30="",0,IF(OR(C30=Country_Comparison!$S$19:$S$38),1,0))</f>
        <v>0</v>
      </c>
      <c r="C30" s="9" t="str">
        <f t="shared" si="13"/>
        <v>Sweden</v>
      </c>
      <c r="D30" s="6">
        <f t="shared" si="14"/>
        <v>6131</v>
      </c>
      <c r="E30" s="6">
        <f>IF(COUNTIF(I30:XFD30,"&gt;"&amp;0)=0,,HLOOKUP(COUNTIF(I30:XFD30,"&gt;"&amp;0)-1,I$1:XFD30,A30+1,FALSE))</f>
        <v>6131</v>
      </c>
      <c r="F30" s="7">
        <f>IF(COUNTIF(I30:XFD30,"&gt;"&amp;0)=0,,HLOOKUP(COUNTIF(I30:XFD30,"&gt;"&amp;0)-MIN($F$1+1,COUNTIF(I30:XFD30,"&gt;"&amp;0)),I$1:XFD30,A30+1,FALSE))</f>
        <v>3700</v>
      </c>
      <c r="G30" s="8">
        <f t="shared" si="8"/>
        <v>1.1062821840308719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  <c r="AJ30" s="9">
        <v>5568</v>
      </c>
      <c r="AK30" s="9">
        <v>6131</v>
      </c>
    </row>
    <row r="31" spans="1:52" x14ac:dyDescent="0.25">
      <c r="A31" s="9">
        <f t="shared" si="7"/>
        <v>30</v>
      </c>
      <c r="B31" s="9">
        <f t="array" ref="B31">IF(C31="",0,IF(OR(C31=Country_Comparison!$S$19:$S$38),1,0))</f>
        <v>0</v>
      </c>
      <c r="C31" s="9" t="str">
        <f t="shared" si="13"/>
        <v>Norway</v>
      </c>
      <c r="D31" s="6">
        <f t="shared" si="14"/>
        <v>5370</v>
      </c>
      <c r="E31" s="6">
        <f>IF(COUNTIF(I31:XFD31,"&gt;"&amp;0)=0,,HLOOKUP(COUNTIF(I31:XFD31,"&gt;"&amp;0)-1,I$1:XFD31,A31+1,FALSE))</f>
        <v>5370</v>
      </c>
      <c r="F31" s="7">
        <f>IF(COUNTIF(I31:XFD31,"&gt;"&amp;0)=0,,HLOOKUP(COUNTIF(I31:XFD31,"&gt;"&amp;0)-MIN($F$1+1,COUNTIF(I31:XFD31,"&gt;"&amp;0)),I$1:XFD31,A31+1,FALSE))</f>
        <v>4284</v>
      </c>
      <c r="G31" s="8">
        <f t="shared" si="8"/>
        <v>1.0462246898085594</v>
      </c>
      <c r="H31" s="13" t="s">
        <v>85</v>
      </c>
      <c r="I31" s="9">
        <v>108</v>
      </c>
      <c r="J31" s="9">
        <v>147</v>
      </c>
      <c r="K31" s="9">
        <v>176</v>
      </c>
      <c r="L31" s="9">
        <v>205</v>
      </c>
      <c r="M31" s="9">
        <v>400</v>
      </c>
      <c r="N31" s="9">
        <v>598</v>
      </c>
      <c r="O31" s="9">
        <v>702</v>
      </c>
      <c r="P31" s="9">
        <v>996</v>
      </c>
      <c r="Q31" s="9">
        <v>1090</v>
      </c>
      <c r="R31" s="9">
        <v>1221</v>
      </c>
      <c r="S31" s="9">
        <v>1333</v>
      </c>
      <c r="T31" s="9">
        <v>1463</v>
      </c>
      <c r="U31" s="9">
        <v>1550</v>
      </c>
      <c r="V31" s="9">
        <v>1746</v>
      </c>
      <c r="W31" s="9">
        <v>1914</v>
      </c>
      <c r="X31" s="9">
        <v>2118</v>
      </c>
      <c r="Y31" s="9">
        <v>2385</v>
      </c>
      <c r="Z31" s="9">
        <v>2621</v>
      </c>
      <c r="AA31" s="9">
        <v>2863</v>
      </c>
      <c r="AB31" s="9">
        <v>3084</v>
      </c>
      <c r="AC31" s="9">
        <v>3369</v>
      </c>
      <c r="AD31" s="9">
        <v>3755</v>
      </c>
      <c r="AE31" s="9">
        <v>4015</v>
      </c>
      <c r="AF31" s="9">
        <v>4284</v>
      </c>
      <c r="AG31" s="9">
        <v>4445</v>
      </c>
      <c r="AH31" s="9">
        <v>4641</v>
      </c>
      <c r="AI31" s="9">
        <v>4863</v>
      </c>
      <c r="AJ31" s="9">
        <v>5147</v>
      </c>
      <c r="AK31" s="9">
        <v>5370</v>
      </c>
    </row>
    <row r="32" spans="1:52" x14ac:dyDescent="0.25">
      <c r="A32" s="9">
        <f t="shared" si="7"/>
        <v>31</v>
      </c>
      <c r="B32" s="9">
        <f t="array" ref="B32">IF(C32="",0,IF(OR(C32=Country_Comparison!$S$19:$S$38),1,0))</f>
        <v>0</v>
      </c>
      <c r="C32" s="9" t="str">
        <f t="shared" si="13"/>
        <v>Australia</v>
      </c>
      <c r="D32" s="6">
        <f t="shared" si="14"/>
        <v>5330</v>
      </c>
      <c r="E32" s="6">
        <f>IF(COUNTIF(I32:XFD32,"&gt;"&amp;0)=0,,HLOOKUP(COUNTIF(I32:XFD32,"&gt;"&amp;0)-1,I$1:XFD32,A32+1,FALSE))</f>
        <v>5330</v>
      </c>
      <c r="F32" s="7">
        <f>IF(COUNTIF(I32:XFD32,"&gt;"&amp;0)=0,,HLOOKUP(COUNTIF(I32:XFD32,"&gt;"&amp;0)-MIN($F$1+1,COUNTIF(I32:XFD32,"&gt;"&amp;0)),I$1:XFD32,A32+1,FALSE))</f>
        <v>3984</v>
      </c>
      <c r="G32" s="8">
        <f t="shared" si="8"/>
        <v>1.0599407175189344</v>
      </c>
      <c r="H32" s="13" t="s">
        <v>48</v>
      </c>
      <c r="I32" s="9">
        <v>107</v>
      </c>
      <c r="J32" s="9">
        <v>128</v>
      </c>
      <c r="K32" s="9">
        <v>128</v>
      </c>
      <c r="L32" s="9">
        <v>200</v>
      </c>
      <c r="M32" s="9">
        <v>250</v>
      </c>
      <c r="N32" s="9">
        <v>297</v>
      </c>
      <c r="O32" s="9">
        <v>377</v>
      </c>
      <c r="P32" s="9">
        <v>452</v>
      </c>
      <c r="Q32" s="9">
        <v>568</v>
      </c>
      <c r="R32" s="9">
        <v>681</v>
      </c>
      <c r="S32" s="9">
        <v>791</v>
      </c>
      <c r="T32" s="9">
        <v>1071</v>
      </c>
      <c r="U32" s="9">
        <v>1549</v>
      </c>
      <c r="V32" s="9">
        <v>1682</v>
      </c>
      <c r="W32" s="9">
        <v>2044</v>
      </c>
      <c r="X32" s="9">
        <v>2364</v>
      </c>
      <c r="Y32" s="9">
        <v>2810</v>
      </c>
      <c r="Z32" s="9">
        <v>3143</v>
      </c>
      <c r="AA32" s="9">
        <v>3640</v>
      </c>
      <c r="AB32" s="9">
        <v>3984</v>
      </c>
      <c r="AC32" s="9">
        <v>4361</v>
      </c>
      <c r="AD32" s="9">
        <v>4559</v>
      </c>
      <c r="AE32" s="9">
        <v>4862</v>
      </c>
      <c r="AF32" s="9">
        <v>5116</v>
      </c>
      <c r="AG32" s="9">
        <v>5330</v>
      </c>
    </row>
    <row r="33" spans="1:51" x14ac:dyDescent="0.25">
      <c r="A33" s="9">
        <f t="shared" si="7"/>
        <v>32</v>
      </c>
      <c r="B33" s="9">
        <f t="array" ref="B33">IF(C33="",0,IF(OR(C33=Country_Comparison!$S$19:$S$38),1,0))</f>
        <v>0</v>
      </c>
      <c r="C33" s="9" t="str">
        <f t="shared" si="13"/>
        <v>Ireland</v>
      </c>
      <c r="D33" s="6">
        <f t="shared" si="14"/>
        <v>4273</v>
      </c>
      <c r="E33" s="6">
        <f>IF(COUNTIF(I33:XFD33,"&gt;"&amp;0)=0,,HLOOKUP(COUNTIF(I33:XFD33,"&gt;"&amp;0)-1,I$1:XFD33,A33+1,FALSE))</f>
        <v>4273</v>
      </c>
      <c r="F33" s="7">
        <f>IF(COUNTIF(I33:XFD33,"&gt;"&amp;0)=0,,HLOOKUP(COUNTIF(I33:XFD33,"&gt;"&amp;0)-MIN($F$1+1,COUNTIF(I33:XFD33,"&gt;"&amp;0)),I$1:XFD33,A33+1,FALSE))</f>
        <v>2615</v>
      </c>
      <c r="G33" s="8">
        <f t="shared" si="8"/>
        <v>1.1031948859429659</v>
      </c>
      <c r="H33" s="13" t="s">
        <v>98</v>
      </c>
      <c r="I33" s="9">
        <v>129</v>
      </c>
      <c r="J33" s="9">
        <v>129</v>
      </c>
      <c r="K33" s="9">
        <v>169</v>
      </c>
      <c r="L33" s="9">
        <v>223</v>
      </c>
      <c r="M33" s="9">
        <v>292</v>
      </c>
      <c r="N33" s="9">
        <v>557</v>
      </c>
      <c r="O33" s="9">
        <v>683</v>
      </c>
      <c r="P33" s="9">
        <v>785</v>
      </c>
      <c r="Q33" s="9">
        <v>906</v>
      </c>
      <c r="R33" s="9">
        <v>1125</v>
      </c>
      <c r="S33" s="9">
        <v>1329</v>
      </c>
      <c r="T33" s="9">
        <v>1564</v>
      </c>
      <c r="U33" s="9">
        <v>1819</v>
      </c>
      <c r="V33" s="9">
        <v>2121</v>
      </c>
      <c r="W33" s="9">
        <v>2415</v>
      </c>
      <c r="X33" s="9">
        <v>2615</v>
      </c>
      <c r="Y33" s="9">
        <v>2910</v>
      </c>
      <c r="Z33" s="9">
        <v>3235</v>
      </c>
      <c r="AA33" s="9">
        <v>3447</v>
      </c>
      <c r="AB33" s="9">
        <v>3849</v>
      </c>
      <c r="AC33" s="9">
        <v>4273</v>
      </c>
    </row>
    <row r="34" spans="1:51" x14ac:dyDescent="0.25">
      <c r="A34" s="9">
        <f t="shared" si="7"/>
        <v>33</v>
      </c>
      <c r="B34" s="9">
        <f t="array" ref="B34">IF(C34="",0,IF(OR(C34=Country_Comparison!$S$19:$S$38),1,0))</f>
        <v>0</v>
      </c>
      <c r="C34" s="9" t="str">
        <f t="shared" si="13"/>
        <v>Russia</v>
      </c>
      <c r="D34" s="6">
        <f t="shared" si="14"/>
        <v>4149</v>
      </c>
      <c r="E34" s="6">
        <f>IF(COUNTIF(I34:XFD34,"&gt;"&amp;0)=0,,HLOOKUP(COUNTIF(I34:XFD34,"&gt;"&amp;0)-1,I$1:XFD34,A34+1,FALSE))</f>
        <v>4149</v>
      </c>
      <c r="F34" s="7">
        <f>IF(COUNTIF(I34:XFD34,"&gt;"&amp;0)=0,,HLOOKUP(COUNTIF(I34:XFD34,"&gt;"&amp;0)-MIN($F$1+1,COUNTIF(I34:XFD34,"&gt;"&amp;0)),I$1:XFD34,A34+1,FALSE))</f>
        <v>1534</v>
      </c>
      <c r="G34" s="8">
        <f t="shared" ref="G34:G65" si="15">IF(COUNTIF(I34:XFD34,"&gt;"&amp;0)=0,,(E34/F34)^(1/MIN(COUNTIF(I34:XFD34,"&gt;"&amp;0)-1,$F$1)))</f>
        <v>1.2201791932605208</v>
      </c>
      <c r="H34" s="13" t="s">
        <v>344</v>
      </c>
      <c r="I34" s="9">
        <v>114</v>
      </c>
      <c r="J34" s="9">
        <v>147</v>
      </c>
      <c r="K34" s="9">
        <v>199</v>
      </c>
      <c r="L34" s="9">
        <v>253</v>
      </c>
      <c r="M34" s="9">
        <v>306</v>
      </c>
      <c r="N34" s="9">
        <v>367</v>
      </c>
      <c r="O34" s="9">
        <v>438</v>
      </c>
      <c r="P34" s="9">
        <v>495</v>
      </c>
      <c r="Q34" s="9">
        <v>658</v>
      </c>
      <c r="R34" s="9">
        <v>840</v>
      </c>
      <c r="S34" s="9">
        <v>1036</v>
      </c>
      <c r="T34" s="9">
        <v>1264</v>
      </c>
      <c r="U34" s="9">
        <v>1534</v>
      </c>
      <c r="V34" s="9">
        <v>1836</v>
      </c>
      <c r="W34" s="9">
        <v>2337</v>
      </c>
      <c r="X34" s="9">
        <v>2777</v>
      </c>
      <c r="Y34" s="9">
        <v>3548</v>
      </c>
      <c r="Z34" s="9">
        <v>4149</v>
      </c>
    </row>
    <row r="35" spans="1:51" x14ac:dyDescent="0.25">
      <c r="A35" s="9">
        <f t="shared" si="7"/>
        <v>34</v>
      </c>
      <c r="B35" s="9">
        <f t="array" ref="B35">IF(C35="",0,IF(OR(C35=Country_Comparison!$S$19:$S$38),1,0))</f>
        <v>0</v>
      </c>
      <c r="C35" s="9" t="str">
        <f t="shared" si="13"/>
        <v>Czechia</v>
      </c>
      <c r="D35" s="6">
        <f t="shared" si="14"/>
        <v>4091</v>
      </c>
      <c r="E35" s="6">
        <f>IF(COUNTIF(I35:XFD35,"&gt;"&amp;0)=0,,HLOOKUP(COUNTIF(I35:XFD35,"&gt;"&amp;0)-1,I$1:XFD35,A35+1,FALSE))</f>
        <v>4091</v>
      </c>
      <c r="F35" s="7">
        <f>IF(COUNTIF(I35:XFD35,"&gt;"&amp;0)=0,,HLOOKUP(COUNTIF(I35:XFD35,"&gt;"&amp;0)-MIN($F$1+1,COUNTIF(I35:XFD35,"&gt;"&amp;0)),I$1:XFD35,A35+1,FALSE))</f>
        <v>2817</v>
      </c>
      <c r="G35" s="8">
        <f t="shared" si="15"/>
        <v>1.0774782853772975</v>
      </c>
      <c r="H35" s="13" t="s">
        <v>341</v>
      </c>
      <c r="I35" s="9">
        <v>141</v>
      </c>
      <c r="J35" s="9">
        <v>189</v>
      </c>
      <c r="K35" s="9">
        <v>253</v>
      </c>
      <c r="L35" s="9">
        <v>298</v>
      </c>
      <c r="M35" s="9">
        <v>396</v>
      </c>
      <c r="N35" s="9">
        <v>464</v>
      </c>
      <c r="O35" s="9">
        <v>694</v>
      </c>
      <c r="P35" s="9">
        <v>833</v>
      </c>
      <c r="Q35" s="9">
        <v>995</v>
      </c>
      <c r="R35" s="9">
        <v>1120</v>
      </c>
      <c r="S35" s="9">
        <v>1236</v>
      </c>
      <c r="T35" s="9">
        <v>1394</v>
      </c>
      <c r="U35" s="9">
        <v>1654</v>
      </c>
      <c r="V35" s="9">
        <v>1925</v>
      </c>
      <c r="W35" s="9">
        <v>2279</v>
      </c>
      <c r="X35" s="9">
        <v>2631</v>
      </c>
      <c r="Y35" s="9">
        <v>2817</v>
      </c>
      <c r="Z35" s="9">
        <v>3001</v>
      </c>
      <c r="AA35" s="9">
        <v>3308</v>
      </c>
      <c r="AB35" s="9">
        <v>3508</v>
      </c>
      <c r="AC35" s="9">
        <v>3858</v>
      </c>
      <c r="AD35" s="9">
        <v>4091</v>
      </c>
    </row>
    <row r="36" spans="1:51" x14ac:dyDescent="0.25">
      <c r="A36" s="9">
        <f t="shared" si="7"/>
        <v>35</v>
      </c>
      <c r="B36" s="9">
        <f t="array" ref="B36">IF(C36="",0,IF(OR(C36=Country_Comparison!$S$19:$S$38),1,0))</f>
        <v>0</v>
      </c>
      <c r="C36" s="9" t="str">
        <f t="shared" si="13"/>
        <v>Denmark</v>
      </c>
      <c r="D36" s="6">
        <f t="shared" si="14"/>
        <v>3946</v>
      </c>
      <c r="E36" s="6">
        <f>IF(COUNTIF(I36:XFD36,"&gt;"&amp;0)=0,,HLOOKUP(COUNTIF(I36:XFD36,"&gt;"&amp;0)-1,I$1:XFD36,A36+1,FALSE))</f>
        <v>3946</v>
      </c>
      <c r="F36" s="7">
        <f>IF(COUNTIF(I36:XFD36,"&gt;"&amp;0)=0,,HLOOKUP(COUNTIF(I36:XFD36,"&gt;"&amp;0)-MIN($F$1+1,COUNTIF(I36:XFD36,"&gt;"&amp;0)),I$1:XFD36,A36+1,FALSE))</f>
        <v>2564</v>
      </c>
      <c r="G36" s="8">
        <f t="shared" si="15"/>
        <v>1.0900534957521162</v>
      </c>
      <c r="H36" s="13" t="s">
        <v>87</v>
      </c>
      <c r="I36" s="9">
        <v>264</v>
      </c>
      <c r="J36" s="9">
        <v>444</v>
      </c>
      <c r="K36" s="9">
        <v>617</v>
      </c>
      <c r="L36" s="9">
        <v>804</v>
      </c>
      <c r="M36" s="9">
        <v>836</v>
      </c>
      <c r="N36" s="9">
        <v>875</v>
      </c>
      <c r="O36" s="9">
        <v>933</v>
      </c>
      <c r="P36" s="9">
        <v>1025</v>
      </c>
      <c r="Q36" s="9">
        <v>1116</v>
      </c>
      <c r="R36" s="9">
        <v>1225</v>
      </c>
      <c r="S36" s="9">
        <v>1337</v>
      </c>
      <c r="T36" s="9">
        <v>1420</v>
      </c>
      <c r="U36" s="9">
        <v>1514</v>
      </c>
      <c r="V36" s="9">
        <v>1572</v>
      </c>
      <c r="W36" s="9">
        <v>1718</v>
      </c>
      <c r="X36" s="9">
        <v>1862</v>
      </c>
      <c r="Y36" s="9">
        <v>2023</v>
      </c>
      <c r="Z36" s="9">
        <v>2200</v>
      </c>
      <c r="AA36" s="9">
        <v>2366</v>
      </c>
      <c r="AB36" s="9">
        <v>2564</v>
      </c>
      <c r="AC36" s="9">
        <v>2755</v>
      </c>
      <c r="AD36" s="9">
        <v>3039</v>
      </c>
      <c r="AE36" s="9">
        <v>3290</v>
      </c>
      <c r="AF36" s="9">
        <v>3573</v>
      </c>
      <c r="AG36" s="9">
        <v>3946</v>
      </c>
    </row>
    <row r="37" spans="1:51" x14ac:dyDescent="0.25">
      <c r="A37" s="9">
        <f t="shared" si="7"/>
        <v>36</v>
      </c>
      <c r="B37" s="9">
        <f t="array" ref="B37">IF(C37="",0,IF(OR(C37=Country_Comparison!$S$19:$S$38),1,0))</f>
        <v>0</v>
      </c>
      <c r="C37" s="9" t="str">
        <f t="shared" ref="C37:C68" si="16">IF(H37="","",H37)</f>
        <v>Chile</v>
      </c>
      <c r="D37" s="6">
        <f t="shared" ref="D37:D68" si="17">MAX(I37:JF37)</f>
        <v>3737</v>
      </c>
      <c r="E37" s="6">
        <f>IF(COUNTIF(I37:XFD37,"&gt;"&amp;0)=0,,HLOOKUP(COUNTIF(I37:XFD37,"&gt;"&amp;0)-1,I$1:XFD37,A37+1,FALSE))</f>
        <v>3737</v>
      </c>
      <c r="F37" s="7">
        <f>IF(COUNTIF(I37:XFD37,"&gt;"&amp;0)=0,,HLOOKUP(COUNTIF(I37:XFD37,"&gt;"&amp;0)-MIN($F$1+1,COUNTIF(I37:XFD37,"&gt;"&amp;0)),I$1:XFD37,A37+1,FALSE))</f>
        <v>2139</v>
      </c>
      <c r="G37" s="8">
        <f t="shared" si="15"/>
        <v>1.1180531837956871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  <c r="Y37" s="9">
        <v>3031</v>
      </c>
      <c r="Z37" s="9">
        <v>3404</v>
      </c>
      <c r="AA37" s="9">
        <v>3737</v>
      </c>
    </row>
    <row r="38" spans="1:51" x14ac:dyDescent="0.25">
      <c r="A38" s="9">
        <f t="shared" si="7"/>
        <v>37</v>
      </c>
      <c r="B38" s="9">
        <f t="array" ref="B38">IF(C38="",0,IF(OR(C38=Country_Comparison!$S$19:$S$38),1,0))</f>
        <v>0</v>
      </c>
      <c r="C38" s="9" t="str">
        <f t="shared" si="16"/>
        <v>Poland</v>
      </c>
      <c r="D38" s="6">
        <f t="shared" si="17"/>
        <v>3383</v>
      </c>
      <c r="E38" s="6">
        <f>IF(COUNTIF(I38:XFD38,"&gt;"&amp;0)=0,,HLOOKUP(COUNTIF(I38:XFD38,"&gt;"&amp;0)-1,I$1:XFD38,A38+1,FALSE))</f>
        <v>3383</v>
      </c>
      <c r="F38" s="7">
        <f>IF(COUNTIF(I38:XFD38,"&gt;"&amp;0)=0,,HLOOKUP(COUNTIF(I38:XFD38,"&gt;"&amp;0)-MIN($F$1+1,COUNTIF(I38:XFD38,"&gt;"&amp;0)),I$1:XFD38,A38+1,FALSE))</f>
        <v>1862</v>
      </c>
      <c r="G38" s="8">
        <f t="shared" si="15"/>
        <v>1.1268457322960648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</row>
    <row r="39" spans="1:51" x14ac:dyDescent="0.25">
      <c r="A39" s="9">
        <f t="shared" si="7"/>
        <v>38</v>
      </c>
      <c r="B39" s="9">
        <f t="array" ref="B39">IF(C39="",0,IF(OR(C39=Country_Comparison!$S$19:$S$38),1,0))</f>
        <v>0</v>
      </c>
      <c r="C39" s="9" t="str">
        <f t="shared" si="16"/>
        <v>Ecuador</v>
      </c>
      <c r="D39" s="6">
        <f t="shared" si="17"/>
        <v>3368</v>
      </c>
      <c r="E39" s="6">
        <f>IF(COUNTIF(I39:XFD39,"&gt;"&amp;0)=0,,HLOOKUP(COUNTIF(I39:XFD39,"&gt;"&amp;0)-1,I$1:XFD39,A39+1,FALSE))</f>
        <v>3368</v>
      </c>
      <c r="F39" s="7">
        <f>IF(COUNTIF(I39:XFD39,"&gt;"&amp;0)=0,,HLOOKUP(COUNTIF(I39:XFD39,"&gt;"&amp;0)-MIN($F$1+1,COUNTIF(I39:XFD39,"&gt;"&amp;0)),I$1:XFD39,A39+1,FALSE))</f>
        <v>1924</v>
      </c>
      <c r="G39" s="8">
        <f t="shared" si="15"/>
        <v>1.1184933414542784</v>
      </c>
      <c r="H39" s="13" t="s">
        <v>103</v>
      </c>
      <c r="I39" s="9">
        <v>111</v>
      </c>
      <c r="J39" s="9">
        <v>199</v>
      </c>
      <c r="K39" s="9">
        <v>367</v>
      </c>
      <c r="L39" s="9">
        <v>506</v>
      </c>
      <c r="M39" s="9">
        <v>789</v>
      </c>
      <c r="N39" s="9">
        <v>981</v>
      </c>
      <c r="O39" s="9">
        <v>1082</v>
      </c>
      <c r="P39" s="9">
        <v>1173</v>
      </c>
      <c r="Q39" s="9">
        <v>1403</v>
      </c>
      <c r="R39" s="9">
        <v>1595</v>
      </c>
      <c r="S39" s="9">
        <v>1823</v>
      </c>
      <c r="T39" s="9">
        <v>1924</v>
      </c>
      <c r="U39" s="9">
        <v>1962</v>
      </c>
      <c r="V39" s="9">
        <v>2240</v>
      </c>
      <c r="W39" s="9">
        <v>2748</v>
      </c>
      <c r="X39" s="9">
        <v>3163</v>
      </c>
      <c r="Y39" s="9">
        <v>3368</v>
      </c>
    </row>
    <row r="40" spans="1:51" x14ac:dyDescent="0.25">
      <c r="A40" s="9">
        <f t="shared" si="7"/>
        <v>39</v>
      </c>
      <c r="B40" s="9">
        <f t="array" ref="B40">IF(C40="",0,IF(OR(C40=Country_Comparison!$S$19:$S$38),1,0))</f>
        <v>0</v>
      </c>
      <c r="C40" s="9" t="str">
        <f t="shared" si="16"/>
        <v>Malaysia</v>
      </c>
      <c r="D40" s="6">
        <f t="shared" si="17"/>
        <v>3333</v>
      </c>
      <c r="E40" s="6">
        <f>IF(COUNTIF(I40:XFD40,"&gt;"&amp;0)=0,,HLOOKUP(COUNTIF(I40:XFD40,"&gt;"&amp;0)-1,I$1:XFD40,A40+1,FALSE))</f>
        <v>3333</v>
      </c>
      <c r="F40" s="7">
        <f>IF(COUNTIF(I40:XFD40,"&gt;"&amp;0)=0,,HLOOKUP(COUNTIF(I40:XFD40,"&gt;"&amp;0)-MIN($F$1+1,COUNTIF(I40:XFD40,"&gt;"&amp;0)),I$1:XFD40,A40+1,FALSE))</f>
        <v>2470</v>
      </c>
      <c r="G40" s="8">
        <f t="shared" si="15"/>
        <v>1.0617632077487731</v>
      </c>
      <c r="H40" s="13" t="s">
        <v>43</v>
      </c>
      <c r="I40" s="9">
        <v>117</v>
      </c>
      <c r="J40" s="9">
        <v>129</v>
      </c>
      <c r="K40" s="9">
        <v>149</v>
      </c>
      <c r="L40" s="9">
        <v>149</v>
      </c>
      <c r="M40" s="9">
        <v>197</v>
      </c>
      <c r="N40" s="9">
        <v>238</v>
      </c>
      <c r="O40" s="9">
        <v>428</v>
      </c>
      <c r="P40" s="9">
        <v>566</v>
      </c>
      <c r="Q40" s="9">
        <v>673</v>
      </c>
      <c r="R40" s="9">
        <v>790</v>
      </c>
      <c r="S40" s="9">
        <v>900</v>
      </c>
      <c r="T40" s="9">
        <v>1030</v>
      </c>
      <c r="U40" s="9">
        <v>1183</v>
      </c>
      <c r="V40" s="9">
        <v>1306</v>
      </c>
      <c r="W40" s="9">
        <v>1518</v>
      </c>
      <c r="X40" s="9">
        <v>1624</v>
      </c>
      <c r="Y40" s="9">
        <v>1796</v>
      </c>
      <c r="Z40" s="9">
        <v>2031</v>
      </c>
      <c r="AA40" s="9">
        <v>2161</v>
      </c>
      <c r="AB40" s="9">
        <v>2320</v>
      </c>
      <c r="AC40" s="9">
        <v>2470</v>
      </c>
      <c r="AD40" s="9">
        <v>2626</v>
      </c>
      <c r="AE40" s="9">
        <v>2766</v>
      </c>
      <c r="AF40" s="9">
        <v>2908</v>
      </c>
      <c r="AG40" s="9">
        <v>3116</v>
      </c>
      <c r="AH40" s="9">
        <v>3333</v>
      </c>
    </row>
    <row r="41" spans="1:51" x14ac:dyDescent="0.25">
      <c r="A41" s="9">
        <f t="shared" si="7"/>
        <v>40</v>
      </c>
      <c r="B41" s="9">
        <f t="array" ref="B41">IF(C41="",0,IF(OR(C41=Country_Comparison!$S$19:$S$38),1,0))</f>
        <v>0</v>
      </c>
      <c r="C41" s="9" t="str">
        <f t="shared" si="16"/>
        <v>Romania</v>
      </c>
      <c r="D41" s="6">
        <f t="shared" si="17"/>
        <v>3183</v>
      </c>
      <c r="E41" s="6">
        <f>IF(COUNTIF(I41:XFD41,"&gt;"&amp;0)=0,,HLOOKUP(COUNTIF(I41:XFD41,"&gt;"&amp;0)-1,I$1:XFD41,A41+1,FALSE))</f>
        <v>3183</v>
      </c>
      <c r="F41" s="7">
        <f>IF(COUNTIF(I41:XFD41,"&gt;"&amp;0)=0,,HLOOKUP(COUNTIF(I41:XFD41,"&gt;"&amp;0)-MIN($F$1+1,COUNTIF(I41:XFD41,"&gt;"&amp;0)),I$1:XFD41,A41+1,FALSE))</f>
        <v>1815</v>
      </c>
      <c r="G41" s="8">
        <f t="shared" si="15"/>
        <v>1.1189018755969591</v>
      </c>
      <c r="H41" s="13" t="s">
        <v>86</v>
      </c>
      <c r="I41" s="9">
        <v>123</v>
      </c>
      <c r="J41" s="9">
        <v>131</v>
      </c>
      <c r="K41" s="9">
        <v>158</v>
      </c>
      <c r="L41" s="9">
        <v>184</v>
      </c>
      <c r="M41" s="9">
        <v>260</v>
      </c>
      <c r="N41" s="9">
        <v>277</v>
      </c>
      <c r="O41" s="9">
        <v>308</v>
      </c>
      <c r="P41" s="9">
        <v>367</v>
      </c>
      <c r="Q41" s="9">
        <v>433</v>
      </c>
      <c r="R41" s="9">
        <v>576</v>
      </c>
      <c r="S41" s="9">
        <v>794</v>
      </c>
      <c r="T41" s="9">
        <v>906</v>
      </c>
      <c r="U41" s="9">
        <v>1029</v>
      </c>
      <c r="V41" s="9">
        <v>1292</v>
      </c>
      <c r="W41" s="9">
        <v>1452</v>
      </c>
      <c r="X41" s="9">
        <v>1815</v>
      </c>
      <c r="Y41" s="9">
        <v>2109</v>
      </c>
      <c r="Z41" s="9">
        <v>2245</v>
      </c>
      <c r="AA41" s="9">
        <v>2460</v>
      </c>
      <c r="AB41" s="9">
        <v>2738</v>
      </c>
      <c r="AC41" s="9">
        <v>3183</v>
      </c>
    </row>
    <row r="42" spans="1:51" x14ac:dyDescent="0.25">
      <c r="A42" s="9">
        <f t="shared" si="7"/>
        <v>41</v>
      </c>
      <c r="B42" s="9">
        <f t="array" ref="B42">IF(C42="",0,IF(OR(C42=Country_Comparison!$S$19:$S$38),1,0))</f>
        <v>0</v>
      </c>
      <c r="C42" s="9" t="str">
        <f t="shared" si="16"/>
        <v>Philippines</v>
      </c>
      <c r="D42" s="6">
        <f t="shared" si="17"/>
        <v>3018</v>
      </c>
      <c r="E42" s="6">
        <f>IF(COUNTIF(I42:XFD42,"&gt;"&amp;0)=0,,HLOOKUP(COUNTIF(I42:XFD42,"&gt;"&amp;0)-1,I$1:XFD42,A42+1,FALSE))</f>
        <v>3018</v>
      </c>
      <c r="F42" s="7">
        <f>IF(COUNTIF(I42:XFD42,"&gt;"&amp;0)=0,,HLOOKUP(COUNTIF(I42:XFD42,"&gt;"&amp;0)-MIN($F$1+1,COUNTIF(I42:XFD42,"&gt;"&amp;0)),I$1:XFD42,A42+1,FALSE))</f>
        <v>1418</v>
      </c>
      <c r="G42" s="8">
        <f t="shared" si="15"/>
        <v>1.1630773570876416</v>
      </c>
      <c r="H42" s="13" t="s">
        <v>56</v>
      </c>
      <c r="I42" s="9">
        <v>111</v>
      </c>
      <c r="J42" s="9">
        <v>140</v>
      </c>
      <c r="K42" s="9">
        <v>142</v>
      </c>
      <c r="L42" s="9">
        <v>187</v>
      </c>
      <c r="M42" s="9">
        <v>202</v>
      </c>
      <c r="N42" s="9">
        <v>217</v>
      </c>
      <c r="O42" s="9">
        <v>230</v>
      </c>
      <c r="P42" s="9">
        <v>307</v>
      </c>
      <c r="Q42" s="9">
        <v>380</v>
      </c>
      <c r="R42" s="9">
        <v>462</v>
      </c>
      <c r="S42" s="9">
        <v>552</v>
      </c>
      <c r="T42" s="9">
        <v>636</v>
      </c>
      <c r="U42" s="9">
        <v>707</v>
      </c>
      <c r="V42" s="9">
        <v>803</v>
      </c>
      <c r="W42" s="9">
        <v>1075</v>
      </c>
      <c r="X42" s="9">
        <v>1418</v>
      </c>
      <c r="Y42" s="9">
        <v>1546</v>
      </c>
      <c r="Z42" s="9">
        <v>2084</v>
      </c>
      <c r="AA42" s="9">
        <v>2311</v>
      </c>
      <c r="AB42" s="9">
        <v>2633</v>
      </c>
      <c r="AC42" s="9">
        <v>3018</v>
      </c>
    </row>
    <row r="43" spans="1:51" x14ac:dyDescent="0.25">
      <c r="A43" s="9">
        <f t="shared" si="7"/>
        <v>42</v>
      </c>
      <c r="B43" s="9">
        <f t="array" ref="B43">IF(C43="",0,IF(OR(C43=Country_Comparison!$S$19:$S$38),1,0))</f>
        <v>0</v>
      </c>
      <c r="C43" s="9" t="str">
        <f t="shared" si="16"/>
        <v>Pakistan</v>
      </c>
      <c r="D43" s="6">
        <f t="shared" si="17"/>
        <v>2686</v>
      </c>
      <c r="E43" s="6">
        <f>IF(COUNTIF(I43:XFD43,"&gt;"&amp;0)=0,,HLOOKUP(COUNTIF(I43:XFD43,"&gt;"&amp;0)-1,I$1:XFD43,A43+1,FALSE))</f>
        <v>2686</v>
      </c>
      <c r="F43" s="7">
        <f>IF(COUNTIF(I43:XFD43,"&gt;"&amp;0)=0,,HLOOKUP(COUNTIF(I43:XFD43,"&gt;"&amp;0)-MIN($F$1+1,COUNTIF(I43:XFD43,"&gt;"&amp;0)),I$1:XFD43,A43+1,FALSE))</f>
        <v>1597</v>
      </c>
      <c r="G43" s="8">
        <f t="shared" si="15"/>
        <v>1.1095840837400672</v>
      </c>
      <c r="H43" s="13" t="s">
        <v>80</v>
      </c>
      <c r="I43" s="9">
        <v>136</v>
      </c>
      <c r="J43" s="9">
        <v>236</v>
      </c>
      <c r="K43" s="9">
        <v>299</v>
      </c>
      <c r="L43" s="9">
        <v>454</v>
      </c>
      <c r="M43" s="9">
        <v>501</v>
      </c>
      <c r="N43" s="9">
        <v>730</v>
      </c>
      <c r="O43" s="9">
        <v>776</v>
      </c>
      <c r="P43" s="9">
        <v>875</v>
      </c>
      <c r="Q43" s="9">
        <v>972</v>
      </c>
      <c r="R43" s="9">
        <v>1063</v>
      </c>
      <c r="S43" s="9">
        <v>1201</v>
      </c>
      <c r="T43" s="9">
        <v>1373</v>
      </c>
      <c r="U43" s="9">
        <v>1495</v>
      </c>
      <c r="V43" s="9">
        <v>1597</v>
      </c>
      <c r="W43" s="9">
        <v>1717</v>
      </c>
      <c r="X43" s="9">
        <v>1938</v>
      </c>
      <c r="Y43" s="9">
        <v>2118</v>
      </c>
      <c r="Z43" s="9">
        <v>2421</v>
      </c>
      <c r="AA43" s="9">
        <v>2686</v>
      </c>
    </row>
    <row r="44" spans="1:51" x14ac:dyDescent="0.25">
      <c r="A44" s="9">
        <f t="shared" si="7"/>
        <v>43</v>
      </c>
      <c r="B44" s="9">
        <f t="array" ref="B44">IF(C44="",0,IF(OR(C44=Country_Comparison!$S$19:$S$38),1,0))</f>
        <v>0</v>
      </c>
      <c r="C44" s="9" t="str">
        <f t="shared" si="16"/>
        <v>Japan</v>
      </c>
      <c r="D44" s="6">
        <f t="shared" si="17"/>
        <v>2617</v>
      </c>
      <c r="E44" s="6">
        <f>IF(COUNTIF(I44:XFD44,"&gt;"&amp;0)=0,,HLOOKUP(COUNTIF(I44:XFD44,"&gt;"&amp;0)-1,I$1:XFD44,A44+1,FALSE))</f>
        <v>2617</v>
      </c>
      <c r="F44" s="7">
        <f>IF(COUNTIF(I44:XFD44,"&gt;"&amp;0)=0,,HLOOKUP(COUNTIF(I44:XFD44,"&gt;"&amp;0)-MIN($F$1+1,COUNTIF(I44:XFD44,"&gt;"&amp;0)),I$1:XFD44,A44+1,FALSE))</f>
        <v>1866</v>
      </c>
      <c r="G44" s="8">
        <f t="shared" si="15"/>
        <v>1.0699867917348327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  <c r="AW44" s="9">
        <v>2178</v>
      </c>
      <c r="AX44" s="9">
        <v>2495</v>
      </c>
      <c r="AY44" s="9">
        <v>2617</v>
      </c>
    </row>
    <row r="45" spans="1:51" x14ac:dyDescent="0.25">
      <c r="A45" s="9">
        <f t="shared" si="7"/>
        <v>44</v>
      </c>
      <c r="B45" s="9">
        <f t="array" ref="B45">IF(C45="",0,IF(OR(C45=Country_Comparison!$S$19:$S$38),1,0))</f>
        <v>0</v>
      </c>
      <c r="C45" s="9" t="str">
        <f t="shared" si="16"/>
        <v>Luxembourg</v>
      </c>
      <c r="D45" s="6">
        <f t="shared" si="17"/>
        <v>2612</v>
      </c>
      <c r="E45" s="6">
        <f>IF(COUNTIF(I45:XFD45,"&gt;"&amp;0)=0,,HLOOKUP(COUNTIF(I45:XFD45,"&gt;"&amp;0)-1,I$1:XFD45,A45+1,FALSE))</f>
        <v>2612</v>
      </c>
      <c r="F45" s="7">
        <f>IF(COUNTIF(I45:XFD45,"&gt;"&amp;0)=0,,HLOOKUP(COUNTIF(I45:XFD45,"&gt;"&amp;0)-MIN($F$1+1,COUNTIF(I45:XFD45,"&gt;"&amp;0)),I$1:XFD45,A45+1,FALSE))</f>
        <v>1950</v>
      </c>
      <c r="G45" s="8">
        <f t="shared" si="15"/>
        <v>1.0601997860475663</v>
      </c>
      <c r="H45" s="13" t="s">
        <v>99</v>
      </c>
      <c r="I45" s="9">
        <v>140</v>
      </c>
      <c r="J45" s="9">
        <v>203</v>
      </c>
      <c r="K45" s="9">
        <v>335</v>
      </c>
      <c r="L45" s="9">
        <v>484</v>
      </c>
      <c r="M45" s="9">
        <v>670</v>
      </c>
      <c r="N45" s="9">
        <v>798</v>
      </c>
      <c r="O45" s="9">
        <v>875</v>
      </c>
      <c r="P45" s="9">
        <v>1099</v>
      </c>
      <c r="Q45" s="9">
        <v>1333</v>
      </c>
      <c r="R45" s="9">
        <v>1453</v>
      </c>
      <c r="S45" s="9">
        <v>1605</v>
      </c>
      <c r="T45" s="9">
        <v>1831</v>
      </c>
      <c r="U45" s="9">
        <v>1950</v>
      </c>
      <c r="V45" s="9">
        <v>1988</v>
      </c>
      <c r="W45" s="9">
        <v>2178</v>
      </c>
      <c r="X45" s="9">
        <v>2319</v>
      </c>
      <c r="Y45" s="9">
        <v>2487</v>
      </c>
      <c r="Z45" s="9">
        <v>2612</v>
      </c>
    </row>
    <row r="46" spans="1:51" x14ac:dyDescent="0.25">
      <c r="A46" s="9">
        <f t="shared" si="7"/>
        <v>45</v>
      </c>
      <c r="B46" s="9">
        <f t="array" ref="B46">IF(C46="",0,IF(OR(C46=Country_Comparison!$S$19:$S$38),1,0))</f>
        <v>0</v>
      </c>
      <c r="C46" s="9" t="str">
        <f t="shared" si="16"/>
        <v>India</v>
      </c>
      <c r="D46" s="6">
        <f t="shared" si="17"/>
        <v>2567</v>
      </c>
      <c r="E46" s="6">
        <f>IF(COUNTIF(I46:XFD46,"&gt;"&amp;0)=0,,HLOOKUP(COUNTIF(I46:XFD46,"&gt;"&amp;0)-1,I$1:XFD46,A46+1,FALSE))</f>
        <v>2567</v>
      </c>
      <c r="F46" s="7">
        <f>IF(COUNTIF(I46:XFD46,"&gt;"&amp;0)=0,,HLOOKUP(COUNTIF(I46:XFD46,"&gt;"&amp;0)-MIN($F$1+1,COUNTIF(I46:XFD46,"&gt;"&amp;0)),I$1:XFD46,A46+1,FALSE))</f>
        <v>1024</v>
      </c>
      <c r="G46" s="8">
        <f t="shared" si="15"/>
        <v>1.2017805816367024</v>
      </c>
      <c r="H46" s="13" t="s">
        <v>57</v>
      </c>
      <c r="I46" s="9">
        <v>102</v>
      </c>
      <c r="J46" s="9">
        <v>113</v>
      </c>
      <c r="K46" s="9">
        <v>119</v>
      </c>
      <c r="L46" s="9">
        <v>142</v>
      </c>
      <c r="M46" s="9">
        <v>156</v>
      </c>
      <c r="N46" s="9">
        <v>194</v>
      </c>
      <c r="O46" s="9">
        <v>244</v>
      </c>
      <c r="P46" s="9">
        <v>330</v>
      </c>
      <c r="Q46" s="9">
        <v>396</v>
      </c>
      <c r="R46" s="9">
        <v>499</v>
      </c>
      <c r="S46" s="9">
        <v>536</v>
      </c>
      <c r="T46" s="9">
        <v>657</v>
      </c>
      <c r="U46" s="9">
        <v>727</v>
      </c>
      <c r="V46" s="9">
        <v>887</v>
      </c>
      <c r="W46" s="9">
        <v>987</v>
      </c>
      <c r="X46" s="9">
        <v>1024</v>
      </c>
      <c r="Y46" s="9">
        <v>1251</v>
      </c>
      <c r="Z46" s="9">
        <v>1397</v>
      </c>
      <c r="AA46" s="9">
        <v>1998</v>
      </c>
      <c r="AB46" s="9">
        <v>2543</v>
      </c>
      <c r="AC46" s="9">
        <v>2567</v>
      </c>
    </row>
    <row r="47" spans="1:51" x14ac:dyDescent="0.25">
      <c r="A47" s="9">
        <f t="shared" si="7"/>
        <v>46</v>
      </c>
      <c r="B47" s="9">
        <f t="array" ref="B47">IF(C47="",0,IF(OR(C47=Country_Comparison!$S$19:$S$38),1,0))</f>
        <v>0</v>
      </c>
      <c r="C47" s="9" t="str">
        <f t="shared" si="16"/>
        <v>Saudi Arabia</v>
      </c>
      <c r="D47" s="6">
        <f t="shared" si="17"/>
        <v>2039</v>
      </c>
      <c r="E47" s="6">
        <f>IF(COUNTIF(I47:XFD47,"&gt;"&amp;0)=0,,HLOOKUP(COUNTIF(I47:XFD47,"&gt;"&amp;0)-1,I$1:XFD47,A47+1,FALSE))</f>
        <v>2039</v>
      </c>
      <c r="F47" s="7">
        <f>IF(COUNTIF(I47:XFD47,"&gt;"&amp;0)=0,,HLOOKUP(COUNTIF(I47:XFD47,"&gt;"&amp;0)-MIN($F$1+1,COUNTIF(I47:XFD47,"&gt;"&amp;0)),I$1:XFD47,A47+1,FALSE))</f>
        <v>1299</v>
      </c>
      <c r="G47" s="8">
        <f t="shared" si="15"/>
        <v>1.0943635383672758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  <c r="AA47" s="9">
        <v>1720</v>
      </c>
      <c r="AB47" s="9">
        <v>1885</v>
      </c>
      <c r="AC47" s="9">
        <v>2039</v>
      </c>
    </row>
    <row r="48" spans="1:51" x14ac:dyDescent="0.25">
      <c r="A48" s="9">
        <f t="shared" si="7"/>
        <v>47</v>
      </c>
      <c r="B48" s="9">
        <f t="array" ref="B48">IF(C48="",0,IF(OR(C48=Country_Comparison!$S$19:$S$38),1,0))</f>
        <v>0</v>
      </c>
      <c r="C48" s="9" t="str">
        <f t="shared" si="16"/>
        <v>Indonesia</v>
      </c>
      <c r="D48" s="6">
        <f t="shared" si="17"/>
        <v>1986</v>
      </c>
      <c r="E48" s="6">
        <f>IF(COUNTIF(I48:XFD48,"&gt;"&amp;0)=0,,HLOOKUP(COUNTIF(I48:XFD48,"&gt;"&amp;0)-1,I$1:XFD48,A48+1,FALSE))</f>
        <v>1986</v>
      </c>
      <c r="F48" s="7">
        <f>IF(COUNTIF(I48:XFD48,"&gt;"&amp;0)=0,,HLOOKUP(COUNTIF(I48:XFD48,"&gt;"&amp;0)-MIN($F$1+1,COUNTIF(I48:XFD48,"&gt;"&amp;0)),I$1:XFD48,A48+1,FALSE))</f>
        <v>1285</v>
      </c>
      <c r="G48" s="8">
        <f t="shared" si="15"/>
        <v>1.09097606656373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</row>
    <row r="49" spans="1:43" x14ac:dyDescent="0.25">
      <c r="A49" s="9">
        <f t="shared" si="7"/>
        <v>48</v>
      </c>
      <c r="B49" s="9">
        <f t="array" ref="B49">IF(C49="",0,IF(OR(C49=Country_Comparison!$S$19:$S$38),1,0))</f>
        <v>0</v>
      </c>
      <c r="C49" s="9" t="str">
        <f t="shared" si="16"/>
        <v>Thailand</v>
      </c>
      <c r="D49" s="6">
        <f t="shared" si="17"/>
        <v>1978</v>
      </c>
      <c r="E49" s="6">
        <f>IF(COUNTIF(I49:XFD49,"&gt;"&amp;0)=0,,HLOOKUP(COUNTIF(I49:XFD49,"&gt;"&amp;0)-1,I$1:XFD49,A49+1,FALSE))</f>
        <v>1978</v>
      </c>
      <c r="F49" s="7">
        <f>IF(COUNTIF(I49:XFD49,"&gt;"&amp;0)=0,,HLOOKUP(COUNTIF(I49:XFD49,"&gt;"&amp;0)-MIN($F$1+1,COUNTIF(I49:XFD49,"&gt;"&amp;0)),I$1:XFD49,A49+1,FALSE))</f>
        <v>1388</v>
      </c>
      <c r="G49" s="8">
        <f t="shared" si="15"/>
        <v>1.0734142692975881</v>
      </c>
      <c r="H49" s="13" t="s">
        <v>35</v>
      </c>
      <c r="I49" s="9">
        <v>114</v>
      </c>
      <c r="J49" s="9">
        <v>147</v>
      </c>
      <c r="K49" s="9">
        <v>177</v>
      </c>
      <c r="L49" s="9">
        <v>212</v>
      </c>
      <c r="M49" s="9">
        <v>272</v>
      </c>
      <c r="N49" s="9">
        <v>322</v>
      </c>
      <c r="O49" s="9">
        <v>411</v>
      </c>
      <c r="P49" s="9">
        <v>599</v>
      </c>
      <c r="Q49" s="9">
        <v>721</v>
      </c>
      <c r="R49" s="9">
        <v>827</v>
      </c>
      <c r="S49" s="9">
        <v>934</v>
      </c>
      <c r="T49" s="9">
        <v>1045</v>
      </c>
      <c r="U49" s="9">
        <v>1136</v>
      </c>
      <c r="V49" s="9">
        <v>1245</v>
      </c>
      <c r="W49" s="9">
        <v>1388</v>
      </c>
      <c r="X49" s="9">
        <v>1524</v>
      </c>
      <c r="Y49" s="9">
        <v>1651</v>
      </c>
      <c r="Z49" s="9">
        <v>1771</v>
      </c>
      <c r="AA49" s="9">
        <v>1875</v>
      </c>
      <c r="AB49" s="9">
        <v>1978</v>
      </c>
    </row>
    <row r="50" spans="1:43" x14ac:dyDescent="0.25">
      <c r="A50" s="9">
        <f t="shared" si="7"/>
        <v>49</v>
      </c>
      <c r="B50" s="9">
        <f t="array" ref="B50">IF(C50="",0,IF(OR(C50=Country_Comparison!$S$19:$S$38),1,0))</f>
        <v>0</v>
      </c>
      <c r="C50" s="9" t="str">
        <f t="shared" si="16"/>
        <v>Finland</v>
      </c>
      <c r="D50" s="6">
        <f t="shared" si="17"/>
        <v>1615</v>
      </c>
      <c r="E50" s="6">
        <f>IF(COUNTIF(I50:XFD50,"&gt;"&amp;0)=0,,HLOOKUP(COUNTIF(I50:XFD50,"&gt;"&amp;0)-1,I$1:XFD50,A50+1,FALSE))</f>
        <v>1615</v>
      </c>
      <c r="F50" s="7">
        <f>IF(COUNTIF(I50:XFD50,"&gt;"&amp;0)=0,,HLOOKUP(COUNTIF(I50:XFD50,"&gt;"&amp;0)-MIN($F$1+1,COUNTIF(I50:XFD50,"&gt;"&amp;0)),I$1:XFD50,A50+1,FALSE))</f>
        <v>1240</v>
      </c>
      <c r="G50" s="8">
        <f t="shared" si="15"/>
        <v>1.0542659211580812</v>
      </c>
      <c r="H50" s="13" t="s">
        <v>54</v>
      </c>
      <c r="I50" s="9">
        <v>155</v>
      </c>
      <c r="J50" s="9">
        <v>225</v>
      </c>
      <c r="K50" s="9">
        <v>244</v>
      </c>
      <c r="L50" s="9">
        <v>277</v>
      </c>
      <c r="M50" s="9">
        <v>321</v>
      </c>
      <c r="N50" s="9">
        <v>336</v>
      </c>
      <c r="O50" s="9">
        <v>400</v>
      </c>
      <c r="P50" s="9">
        <v>450</v>
      </c>
      <c r="Q50" s="9">
        <v>523</v>
      </c>
      <c r="R50" s="9">
        <v>626</v>
      </c>
      <c r="S50" s="9">
        <v>700</v>
      </c>
      <c r="T50" s="9">
        <v>792</v>
      </c>
      <c r="U50" s="9">
        <v>880</v>
      </c>
      <c r="V50" s="9">
        <v>958</v>
      </c>
      <c r="W50" s="9">
        <v>1041</v>
      </c>
      <c r="X50" s="9">
        <v>1167</v>
      </c>
      <c r="Y50" s="9">
        <v>1240</v>
      </c>
      <c r="Z50" s="9">
        <v>1352</v>
      </c>
      <c r="AA50" s="9">
        <v>1418</v>
      </c>
      <c r="AB50" s="9">
        <v>1446</v>
      </c>
      <c r="AC50" s="9">
        <v>1518</v>
      </c>
      <c r="AD50" s="9">
        <v>1615</v>
      </c>
    </row>
    <row r="51" spans="1:43" x14ac:dyDescent="0.25">
      <c r="A51" s="9">
        <f t="shared" si="7"/>
        <v>50</v>
      </c>
      <c r="B51" s="9">
        <f t="array" ref="B51">IF(C51="",0,IF(OR(C51=Country_Comparison!$S$19:$S$38),1,0))</f>
        <v>0</v>
      </c>
      <c r="C51" s="9" t="str">
        <f t="shared" si="16"/>
        <v>Greece</v>
      </c>
      <c r="D51" s="6">
        <f t="shared" si="17"/>
        <v>1613</v>
      </c>
      <c r="E51" s="6">
        <f>IF(COUNTIF(I51:XFD51,"&gt;"&amp;0)=0,,HLOOKUP(COUNTIF(I51:XFD51,"&gt;"&amp;0)-1,I$1:XFD51,A51+1,FALSE))</f>
        <v>1613</v>
      </c>
      <c r="F51" s="7">
        <f>IF(COUNTIF(I51:XFD51,"&gt;"&amp;0)=0,,HLOOKUP(COUNTIF(I51:XFD51,"&gt;"&amp;0)-MIN($F$1+1,COUNTIF(I51:XFD51,"&gt;"&amp;0)),I$1:XFD51,A51+1,FALSE))</f>
        <v>1156</v>
      </c>
      <c r="G51" s="8">
        <f t="shared" si="15"/>
        <v>1.0688956426175238</v>
      </c>
      <c r="H51" s="13" t="s">
        <v>83</v>
      </c>
      <c r="I51" s="9">
        <v>190</v>
      </c>
      <c r="J51" s="9">
        <v>228</v>
      </c>
      <c r="K51" s="9">
        <v>331</v>
      </c>
      <c r="L51" s="9">
        <v>331</v>
      </c>
      <c r="M51" s="9">
        <v>387</v>
      </c>
      <c r="N51" s="9">
        <v>418</v>
      </c>
      <c r="O51" s="9">
        <v>418</v>
      </c>
      <c r="P51" s="9">
        <v>495</v>
      </c>
      <c r="Q51" s="9">
        <v>530</v>
      </c>
      <c r="R51" s="9">
        <v>624</v>
      </c>
      <c r="S51" s="9">
        <v>695</v>
      </c>
      <c r="T51" s="9">
        <v>743</v>
      </c>
      <c r="U51" s="9">
        <v>821</v>
      </c>
      <c r="V51" s="9">
        <v>892</v>
      </c>
      <c r="W51" s="9">
        <v>966</v>
      </c>
      <c r="X51" s="9">
        <v>1061</v>
      </c>
      <c r="Y51" s="9">
        <v>1156</v>
      </c>
      <c r="Z51" s="9">
        <v>1212</v>
      </c>
      <c r="AA51" s="9">
        <v>1314</v>
      </c>
      <c r="AB51" s="9">
        <v>1415</v>
      </c>
      <c r="AC51" s="9">
        <v>1544</v>
      </c>
      <c r="AD51" s="9">
        <v>1613</v>
      </c>
    </row>
    <row r="52" spans="1:43" x14ac:dyDescent="0.25">
      <c r="A52" s="9">
        <f t="shared" si="7"/>
        <v>51</v>
      </c>
      <c r="B52" s="9">
        <f t="array" ref="B52">IF(C52="",0,IF(OR(C52=Country_Comparison!$S$19:$S$38),1,0))</f>
        <v>0</v>
      </c>
      <c r="C52" s="9" t="str">
        <f t="shared" si="16"/>
        <v>Peru</v>
      </c>
      <c r="D52" s="6">
        <f t="shared" si="17"/>
        <v>1595</v>
      </c>
      <c r="E52" s="6">
        <f>IF(COUNTIF(I52:XFD52,"&gt;"&amp;0)=0,,HLOOKUP(COUNTIF(I52:XFD52,"&gt;"&amp;0)-1,I$1:XFD52,A52+1,FALSE))</f>
        <v>1595</v>
      </c>
      <c r="F52" s="7">
        <f>IF(COUNTIF(I52:XFD52,"&gt;"&amp;0)=0,,HLOOKUP(COUNTIF(I52:XFD52,"&gt;"&amp;0)-MIN($F$1+1,COUNTIF(I52:XFD52,"&gt;"&amp;0)),I$1:XFD52,A52+1,FALSE))</f>
        <v>852</v>
      </c>
      <c r="G52" s="8">
        <f t="shared" si="15"/>
        <v>1.1336114361359655</v>
      </c>
      <c r="H52" s="13" t="s">
        <v>160</v>
      </c>
      <c r="I52" s="9">
        <v>117</v>
      </c>
      <c r="J52" s="9">
        <v>145</v>
      </c>
      <c r="K52" s="9">
        <v>234</v>
      </c>
      <c r="L52" s="9">
        <v>234</v>
      </c>
      <c r="M52" s="9">
        <v>318</v>
      </c>
      <c r="N52" s="9">
        <v>363</v>
      </c>
      <c r="O52" s="9">
        <v>395</v>
      </c>
      <c r="P52" s="9">
        <v>416</v>
      </c>
      <c r="Q52" s="9">
        <v>480</v>
      </c>
      <c r="R52" s="9">
        <v>580</v>
      </c>
      <c r="S52" s="9">
        <v>635</v>
      </c>
      <c r="T52" s="9">
        <v>671</v>
      </c>
      <c r="U52" s="9">
        <v>852</v>
      </c>
      <c r="V52" s="9">
        <v>950</v>
      </c>
      <c r="W52" s="9">
        <v>1065</v>
      </c>
      <c r="X52" s="9">
        <v>1323</v>
      </c>
      <c r="Y52" s="9">
        <v>1414</v>
      </c>
      <c r="Z52" s="9">
        <v>1595</v>
      </c>
    </row>
    <row r="53" spans="1:43" x14ac:dyDescent="0.25">
      <c r="A53" s="9">
        <f t="shared" si="7"/>
        <v>52</v>
      </c>
      <c r="B53" s="9">
        <f t="array" ref="B53">IF(C53="",0,IF(OR(C53=Country_Comparison!$S$19:$S$38),1,0))</f>
        <v>0</v>
      </c>
      <c r="C53" s="9" t="str">
        <f t="shared" si="16"/>
        <v>Mexico</v>
      </c>
      <c r="D53" s="6">
        <f t="shared" si="17"/>
        <v>1510</v>
      </c>
      <c r="E53" s="6">
        <f>IF(COUNTIF(I53:XFD53,"&gt;"&amp;0)=0,,HLOOKUP(COUNTIF(I53:XFD53,"&gt;"&amp;0)-1,I$1:XFD53,A53+1,FALSE))</f>
        <v>1510</v>
      </c>
      <c r="F53" s="7">
        <f>IF(COUNTIF(I53:XFD53,"&gt;"&amp;0)=0,,HLOOKUP(COUNTIF(I53:XFD53,"&gt;"&amp;0)-MIN($F$1+1,COUNTIF(I53:XFD53,"&gt;"&amp;0)),I$1:XFD53,A53+1,FALSE))</f>
        <v>848</v>
      </c>
      <c r="G53" s="8">
        <f t="shared" si="15"/>
        <v>1.1223187512794424</v>
      </c>
      <c r="H53" s="13" t="s">
        <v>94</v>
      </c>
      <c r="I53" s="9">
        <v>118</v>
      </c>
      <c r="J53" s="9">
        <v>164</v>
      </c>
      <c r="K53" s="9">
        <v>203</v>
      </c>
      <c r="L53" s="9">
        <v>251</v>
      </c>
      <c r="M53" s="9">
        <v>316</v>
      </c>
      <c r="N53" s="9">
        <v>367</v>
      </c>
      <c r="O53" s="9">
        <v>405</v>
      </c>
      <c r="P53" s="9">
        <v>475</v>
      </c>
      <c r="Q53" s="9">
        <v>585</v>
      </c>
      <c r="R53" s="9">
        <v>717</v>
      </c>
      <c r="S53" s="9">
        <v>848</v>
      </c>
      <c r="T53" s="9">
        <v>993</v>
      </c>
      <c r="U53" s="9">
        <v>1094</v>
      </c>
      <c r="V53" s="9">
        <v>1215</v>
      </c>
      <c r="W53" s="9">
        <v>1378</v>
      </c>
      <c r="X53" s="9">
        <v>1510</v>
      </c>
    </row>
    <row r="54" spans="1:43" x14ac:dyDescent="0.25">
      <c r="A54" s="9">
        <f t="shared" si="7"/>
        <v>53</v>
      </c>
      <c r="B54" s="9">
        <f t="array" ref="B54">IF(C54="",0,IF(OR(C54=Country_Comparison!$S$19:$S$38),1,0))</f>
        <v>0</v>
      </c>
      <c r="C54" s="9" t="str">
        <f t="shared" si="16"/>
        <v>South Africa</v>
      </c>
      <c r="D54" s="6">
        <f t="shared" si="17"/>
        <v>1505</v>
      </c>
      <c r="E54" s="6">
        <f>IF(COUNTIF(I54:XFD54,"&gt;"&amp;0)=0,,HLOOKUP(COUNTIF(I54:XFD54,"&gt;"&amp;0)-1,I$1:XFD54,A54+1,FALSE))</f>
        <v>1505</v>
      </c>
      <c r="F54" s="7">
        <f>IF(COUNTIF(I54:XFD54,"&gt;"&amp;0)=0,,HLOOKUP(COUNTIF(I54:XFD54,"&gt;"&amp;0)-MIN($F$1+1,COUNTIF(I54:XFD54,"&gt;"&amp;0)),I$1:XFD54,A54+1,FALSE))</f>
        <v>1280</v>
      </c>
      <c r="G54" s="8">
        <f t="shared" si="15"/>
        <v>1.0329167166130528</v>
      </c>
      <c r="H54" s="13" t="s">
        <v>145</v>
      </c>
      <c r="I54" s="9">
        <v>116</v>
      </c>
      <c r="J54" s="9">
        <v>150</v>
      </c>
      <c r="K54" s="9">
        <v>202</v>
      </c>
      <c r="L54" s="9">
        <v>240</v>
      </c>
      <c r="M54" s="9">
        <v>274</v>
      </c>
      <c r="N54" s="9">
        <v>402</v>
      </c>
      <c r="O54" s="9">
        <v>554</v>
      </c>
      <c r="P54" s="9">
        <v>709</v>
      </c>
      <c r="Q54" s="9">
        <v>927</v>
      </c>
      <c r="R54" s="9">
        <v>1170</v>
      </c>
      <c r="S54" s="9">
        <v>1187</v>
      </c>
      <c r="T54" s="9">
        <v>1280</v>
      </c>
      <c r="U54" s="9">
        <v>1326</v>
      </c>
      <c r="V54" s="9">
        <v>1353</v>
      </c>
      <c r="W54" s="9">
        <v>1380</v>
      </c>
      <c r="X54" s="9">
        <v>1462</v>
      </c>
      <c r="Y54" s="9">
        <v>1505</v>
      </c>
    </row>
    <row r="55" spans="1:43" x14ac:dyDescent="0.25">
      <c r="A55" s="9">
        <f t="shared" si="7"/>
        <v>54</v>
      </c>
      <c r="B55" s="9">
        <f t="array" ref="B55">IF(C55="",0,IF(OR(C55=Country_Comparison!$S$19:$S$38),1,0))</f>
        <v>0</v>
      </c>
      <c r="C55" s="9" t="str">
        <f t="shared" si="16"/>
        <v>Dominican Republic</v>
      </c>
      <c r="D55" s="6">
        <f t="shared" si="17"/>
        <v>1488</v>
      </c>
      <c r="E55" s="6">
        <f>IF(COUNTIF(I55:XFD55,"&gt;"&amp;0)=0,,HLOOKUP(COUNTIF(I55:XFD55,"&gt;"&amp;0)-1,I$1:XFD55,A55+1,FALSE))</f>
        <v>1488</v>
      </c>
      <c r="F55" s="7">
        <f>IF(COUNTIF(I55:XFD55,"&gt;"&amp;0)=0,,HLOOKUP(COUNTIF(I55:XFD55,"&gt;"&amp;0)-MIN($F$1+1,COUNTIF(I55:XFD55,"&gt;"&amp;0)),I$1:XFD55,A55+1,FALSE))</f>
        <v>859</v>
      </c>
      <c r="G55" s="8">
        <f t="shared" si="15"/>
        <v>1.1161484319805794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  <c r="T55" s="9">
        <v>1284</v>
      </c>
      <c r="U55" s="9">
        <v>1380</v>
      </c>
      <c r="V55" s="9">
        <v>1488</v>
      </c>
    </row>
    <row r="56" spans="1:43" x14ac:dyDescent="0.25">
      <c r="A56" s="9">
        <f t="shared" si="7"/>
        <v>55</v>
      </c>
      <c r="B56" s="9">
        <f t="array" ref="B56">IF(C56="",0,IF(OR(C56=Country_Comparison!$S$19:$S$38),1,0))</f>
        <v>0</v>
      </c>
      <c r="C56" s="9" t="str">
        <f t="shared" si="16"/>
        <v>Serbia</v>
      </c>
      <c r="D56" s="6">
        <f t="shared" si="17"/>
        <v>1476</v>
      </c>
      <c r="E56" s="6">
        <f>IF(COUNTIF(I56:XFD56,"&gt;"&amp;0)=0,,HLOOKUP(COUNTIF(I56:XFD56,"&gt;"&amp;0)-1,I$1:XFD56,A56+1,FALSE))</f>
        <v>1476</v>
      </c>
      <c r="F56" s="7">
        <f>IF(COUNTIF(I56:XFD56,"&gt;"&amp;0)=0,,HLOOKUP(COUNTIF(I56:XFD56,"&gt;"&amp;0)-MIN($F$1+1,COUNTIF(I56:XFD56,"&gt;"&amp;0)),I$1:XFD56,A56+1,FALSE))</f>
        <v>741</v>
      </c>
      <c r="G56" s="8">
        <f t="shared" si="15"/>
        <v>1.1477667249347709</v>
      </c>
      <c r="H56" s="13" t="s">
        <v>161</v>
      </c>
      <c r="I56" s="9">
        <v>103</v>
      </c>
      <c r="J56" s="9">
        <v>135</v>
      </c>
      <c r="K56" s="9">
        <v>171</v>
      </c>
      <c r="L56" s="9">
        <v>222</v>
      </c>
      <c r="M56" s="9">
        <v>249</v>
      </c>
      <c r="N56" s="9">
        <v>303</v>
      </c>
      <c r="O56" s="9">
        <v>384</v>
      </c>
      <c r="P56" s="9">
        <v>384</v>
      </c>
      <c r="Q56" s="9">
        <v>457</v>
      </c>
      <c r="R56" s="9">
        <v>659</v>
      </c>
      <c r="S56" s="9">
        <v>741</v>
      </c>
      <c r="T56" s="9">
        <v>785</v>
      </c>
      <c r="U56" s="9">
        <v>900</v>
      </c>
      <c r="V56" s="9">
        <v>1060</v>
      </c>
      <c r="W56" s="9">
        <v>1171</v>
      </c>
      <c r="X56" s="9">
        <v>1476</v>
      </c>
    </row>
    <row r="57" spans="1:43" x14ac:dyDescent="0.25">
      <c r="A57" s="9">
        <f t="shared" si="7"/>
        <v>56</v>
      </c>
      <c r="B57" s="9">
        <f t="array" ref="B57">IF(C57="",0,IF(OR(C57=Country_Comparison!$S$19:$S$38),1,0))</f>
        <v>0</v>
      </c>
      <c r="C57" s="9" t="str">
        <f t="shared" si="16"/>
        <v>Panama</v>
      </c>
      <c r="D57" s="6">
        <f t="shared" si="17"/>
        <v>1475</v>
      </c>
      <c r="E57" s="6">
        <f>IF(COUNTIF(I57:XFD57,"&gt;"&amp;0)=0,,HLOOKUP(COUNTIF(I57:XFD57,"&gt;"&amp;0)-1,I$1:XFD57,A57+1,FALSE))</f>
        <v>1475</v>
      </c>
      <c r="F57" s="7">
        <f>IF(COUNTIF(I57:XFD57,"&gt;"&amp;0)=0,,HLOOKUP(COUNTIF(I57:XFD57,"&gt;"&amp;0)-MIN($F$1+1,COUNTIF(I57:XFD57,"&gt;"&amp;0)),I$1:XFD57,A57+1,FALSE))</f>
        <v>901</v>
      </c>
      <c r="G57" s="8">
        <f t="shared" si="15"/>
        <v>1.1036044573082757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</row>
    <row r="58" spans="1:43" x14ac:dyDescent="0.25">
      <c r="A58" s="9">
        <f t="shared" si="7"/>
        <v>57</v>
      </c>
      <c r="B58" s="9">
        <f t="array" ref="B58">IF(C58="",0,IF(OR(C58=Country_Comparison!$S$19:$S$38),1,0))</f>
        <v>0</v>
      </c>
      <c r="C58" s="9" t="str">
        <f t="shared" si="16"/>
        <v>Iceland</v>
      </c>
      <c r="D58" s="6">
        <f t="shared" si="17"/>
        <v>1364</v>
      </c>
      <c r="E58" s="6">
        <f>IF(COUNTIF(I58:XFD58,"&gt;"&amp;0)=0,,HLOOKUP(COUNTIF(I58:XFD58,"&gt;"&amp;0)-1,I$1:XFD58,A58+1,FALSE))</f>
        <v>1364</v>
      </c>
      <c r="F58" s="7">
        <f>IF(COUNTIF(I58:XFD58,"&gt;"&amp;0)=0,,HLOOKUP(COUNTIF(I58:XFD58,"&gt;"&amp;0)-MIN($F$1+1,COUNTIF(I58:XFD58,"&gt;"&amp;0)),I$1:XFD58,A58+1,FALSE))</f>
        <v>1020</v>
      </c>
      <c r="G58" s="8">
        <f t="shared" si="15"/>
        <v>1.0598461821605278</v>
      </c>
      <c r="H58" s="13" t="s">
        <v>92</v>
      </c>
      <c r="I58" s="9">
        <v>103</v>
      </c>
      <c r="J58" s="9">
        <v>134</v>
      </c>
      <c r="K58" s="9">
        <v>156</v>
      </c>
      <c r="L58" s="9">
        <v>171</v>
      </c>
      <c r="M58" s="9">
        <v>180</v>
      </c>
      <c r="N58" s="9">
        <v>220</v>
      </c>
      <c r="O58" s="9">
        <v>250</v>
      </c>
      <c r="P58" s="9">
        <v>330</v>
      </c>
      <c r="Q58" s="9">
        <v>409</v>
      </c>
      <c r="R58" s="9">
        <v>473</v>
      </c>
      <c r="S58" s="9">
        <v>568</v>
      </c>
      <c r="T58" s="9">
        <v>588</v>
      </c>
      <c r="U58" s="9">
        <v>648</v>
      </c>
      <c r="V58" s="9">
        <v>737</v>
      </c>
      <c r="W58" s="9">
        <v>802</v>
      </c>
      <c r="X58" s="9">
        <v>890</v>
      </c>
      <c r="Y58" s="9">
        <v>963</v>
      </c>
      <c r="Z58" s="9">
        <v>1020</v>
      </c>
      <c r="AA58" s="9">
        <v>1086</v>
      </c>
      <c r="AB58" s="9">
        <v>1135</v>
      </c>
      <c r="AC58" s="9">
        <v>1220</v>
      </c>
      <c r="AD58" s="9">
        <v>1319</v>
      </c>
      <c r="AE58" s="9">
        <v>1364</v>
      </c>
    </row>
    <row r="59" spans="1:43" x14ac:dyDescent="0.25">
      <c r="A59" s="9">
        <f t="shared" si="7"/>
        <v>58</v>
      </c>
      <c r="B59" s="9">
        <f t="array" ref="B59">IF(C59="",0,IF(OR(C59=Country_Comparison!$S$19:$S$38),1,0))</f>
        <v>0</v>
      </c>
      <c r="C59" s="9" t="str">
        <f t="shared" si="16"/>
        <v>Colombia</v>
      </c>
      <c r="D59" s="6">
        <f t="shared" si="17"/>
        <v>1267</v>
      </c>
      <c r="E59" s="6">
        <f>IF(COUNTIF(I59:XFD59,"&gt;"&amp;0)=0,,HLOOKUP(COUNTIF(I59:XFD59,"&gt;"&amp;0)-1,I$1:XFD59,A59+1,FALSE))</f>
        <v>1267</v>
      </c>
      <c r="F59" s="7">
        <f>IF(COUNTIF(I59:XFD59,"&gt;"&amp;0)=0,,HLOOKUP(COUNTIF(I59:XFD59,"&gt;"&amp;0)-MIN($F$1+1,COUNTIF(I59:XFD59,"&gt;"&amp;0)),I$1:XFD59,A59+1,FALSE))</f>
        <v>702</v>
      </c>
      <c r="G59" s="8">
        <f t="shared" si="15"/>
        <v>1.125350739216322</v>
      </c>
      <c r="H59" s="13" t="s">
        <v>158</v>
      </c>
      <c r="I59" s="9">
        <v>102</v>
      </c>
      <c r="J59" s="9">
        <v>128</v>
      </c>
      <c r="K59" s="9">
        <v>196</v>
      </c>
      <c r="L59" s="9">
        <v>231</v>
      </c>
      <c r="M59" s="9">
        <v>277</v>
      </c>
      <c r="N59" s="9">
        <v>378</v>
      </c>
      <c r="O59" s="9">
        <v>470</v>
      </c>
      <c r="P59" s="9">
        <v>491</v>
      </c>
      <c r="Q59" s="9">
        <v>539</v>
      </c>
      <c r="R59" s="9">
        <v>608</v>
      </c>
      <c r="S59" s="9">
        <v>702</v>
      </c>
      <c r="T59" s="9">
        <v>798</v>
      </c>
      <c r="U59" s="9">
        <v>906</v>
      </c>
      <c r="V59" s="9">
        <v>1065</v>
      </c>
      <c r="W59" s="9">
        <v>1161</v>
      </c>
      <c r="X59" s="9">
        <v>1267</v>
      </c>
    </row>
    <row r="60" spans="1:43" x14ac:dyDescent="0.25">
      <c r="A60" s="9">
        <f t="shared" si="7"/>
        <v>59</v>
      </c>
      <c r="B60" s="9">
        <f t="array" ref="B60">IF(C60="",0,IF(OR(C60=Country_Comparison!$S$19:$S$38),1,0))</f>
        <v>0</v>
      </c>
      <c r="C60" s="9" t="str">
        <f t="shared" si="16"/>
        <v>Argentina</v>
      </c>
      <c r="D60" s="6">
        <f t="shared" si="17"/>
        <v>1265</v>
      </c>
      <c r="E60" s="6">
        <f>IF(COUNTIF(I60:XFD60,"&gt;"&amp;0)=0,,HLOOKUP(COUNTIF(I60:XFD60,"&gt;"&amp;0)-1,I$1:XFD60,A60+1,FALSE))</f>
        <v>1265</v>
      </c>
      <c r="F60" s="7">
        <f>IF(COUNTIF(I60:XFD60,"&gt;"&amp;0)=0,,HLOOKUP(COUNTIF(I60:XFD60,"&gt;"&amp;0)-MIN($F$1+1,COUNTIF(I60:XFD60,"&gt;"&amp;0)),I$1:XFD60,A60+1,FALSE))</f>
        <v>745</v>
      </c>
      <c r="G60" s="8">
        <f t="shared" si="15"/>
        <v>1.1116980670877563</v>
      </c>
      <c r="H60" s="13" t="s">
        <v>123</v>
      </c>
      <c r="I60" s="9">
        <v>128</v>
      </c>
      <c r="J60" s="9">
        <v>158</v>
      </c>
      <c r="K60" s="9">
        <v>266</v>
      </c>
      <c r="L60" s="9">
        <v>301</v>
      </c>
      <c r="M60" s="9">
        <v>387</v>
      </c>
      <c r="N60" s="9">
        <v>387</v>
      </c>
      <c r="O60" s="9">
        <v>502</v>
      </c>
      <c r="P60" s="9">
        <v>589</v>
      </c>
      <c r="Q60" s="9">
        <v>690</v>
      </c>
      <c r="R60" s="9">
        <v>745</v>
      </c>
      <c r="S60" s="9">
        <v>820</v>
      </c>
      <c r="T60" s="9">
        <v>1054</v>
      </c>
      <c r="U60" s="9">
        <v>1054</v>
      </c>
      <c r="V60" s="9">
        <v>1133</v>
      </c>
      <c r="W60" s="9">
        <v>1265</v>
      </c>
    </row>
    <row r="61" spans="1:43" x14ac:dyDescent="0.25">
      <c r="A61" s="9">
        <f t="shared" si="7"/>
        <v>60</v>
      </c>
      <c r="B61" s="9">
        <f t="array" ref="B61">IF(C61="",0,IF(OR(C61=Country_Comparison!$S$19:$S$38),1,0))</f>
        <v>0</v>
      </c>
      <c r="C61" s="9" t="str">
        <f t="shared" si="16"/>
        <v>United Arab Emirates</v>
      </c>
      <c r="D61" s="6">
        <f t="shared" si="17"/>
        <v>1264</v>
      </c>
      <c r="E61" s="6">
        <f>IF(COUNTIF(I61:XFD61,"&gt;"&amp;0)=0,,HLOOKUP(COUNTIF(I61:XFD61,"&gt;"&amp;0)-1,I$1:XFD61,A61+1,FALSE))</f>
        <v>1264</v>
      </c>
      <c r="F61" s="7">
        <f>IF(COUNTIF(I61:XFD61,"&gt;"&amp;0)=0,,HLOOKUP(COUNTIF(I61:XFD61,"&gt;"&amp;0)-MIN($F$1+1,COUNTIF(I61:XFD61,"&gt;"&amp;0)),I$1:XFD61,A61+1,FALSE))</f>
        <v>570</v>
      </c>
      <c r="G61" s="8">
        <f t="shared" si="15"/>
        <v>1.1726662974272772</v>
      </c>
      <c r="H61" s="13" t="s">
        <v>55</v>
      </c>
      <c r="I61" s="9">
        <v>113</v>
      </c>
      <c r="J61" s="9">
        <v>140</v>
      </c>
      <c r="K61" s="9">
        <v>140</v>
      </c>
      <c r="L61" s="9">
        <v>153</v>
      </c>
      <c r="M61" s="9">
        <v>153</v>
      </c>
      <c r="N61" s="9">
        <v>198</v>
      </c>
      <c r="O61" s="9">
        <v>248</v>
      </c>
      <c r="P61" s="9">
        <v>333</v>
      </c>
      <c r="Q61" s="9">
        <v>333</v>
      </c>
      <c r="R61" s="9">
        <v>405</v>
      </c>
      <c r="S61" s="9">
        <v>468</v>
      </c>
      <c r="T61" s="9">
        <v>570</v>
      </c>
      <c r="U61" s="9">
        <v>611</v>
      </c>
      <c r="V61" s="9">
        <v>664</v>
      </c>
      <c r="W61" s="9">
        <v>814</v>
      </c>
      <c r="X61" s="9">
        <v>1024</v>
      </c>
      <c r="Y61" s="9">
        <v>1264</v>
      </c>
    </row>
    <row r="62" spans="1:43" x14ac:dyDescent="0.25">
      <c r="A62" s="9">
        <f t="shared" si="7"/>
        <v>61</v>
      </c>
      <c r="B62" s="9">
        <f t="array" ref="B62">IF(C62="",0,IF(OR(C62=Country_Comparison!$S$19:$S$38),1,0))</f>
        <v>0</v>
      </c>
      <c r="C62" s="9" t="str">
        <f t="shared" si="16"/>
        <v>Algeria</v>
      </c>
      <c r="D62" s="6">
        <f t="shared" si="17"/>
        <v>1171</v>
      </c>
      <c r="E62" s="6">
        <f>IF(COUNTIF(I62:XFD62,"&gt;"&amp;0)=0,,HLOOKUP(COUNTIF(I62:XFD62,"&gt;"&amp;0)-1,I$1:XFD62,A62+1,FALSE))</f>
        <v>1171</v>
      </c>
      <c r="F62" s="7">
        <f>IF(COUNTIF(I62:XFD62,"&gt;"&amp;0)=0,,HLOOKUP(COUNTIF(I62:XFD62,"&gt;"&amp;0)-MIN($F$1+1,COUNTIF(I62:XFD62,"&gt;"&amp;0)),I$1:XFD62,A62+1,FALSE))</f>
        <v>511</v>
      </c>
      <c r="G62" s="8">
        <f t="shared" si="15"/>
        <v>1.1803945590675198</v>
      </c>
      <c r="H62" s="13" t="s">
        <v>75</v>
      </c>
      <c r="I62" s="9">
        <v>139</v>
      </c>
      <c r="J62" s="9">
        <v>201</v>
      </c>
      <c r="K62" s="9">
        <v>230</v>
      </c>
      <c r="L62" s="9">
        <v>264</v>
      </c>
      <c r="M62" s="9">
        <v>302</v>
      </c>
      <c r="N62" s="9">
        <v>367</v>
      </c>
      <c r="O62" s="9">
        <v>409</v>
      </c>
      <c r="P62" s="9">
        <v>454</v>
      </c>
      <c r="Q62" s="9">
        <v>511</v>
      </c>
      <c r="R62" s="9">
        <v>584</v>
      </c>
      <c r="S62" s="9">
        <v>716</v>
      </c>
      <c r="T62" s="9">
        <v>847</v>
      </c>
      <c r="U62" s="9">
        <v>986</v>
      </c>
      <c r="V62" s="9">
        <v>1171</v>
      </c>
    </row>
    <row r="63" spans="1:43" x14ac:dyDescent="0.25">
      <c r="A63" s="9">
        <f t="shared" si="7"/>
        <v>62</v>
      </c>
      <c r="B63" s="9">
        <f t="array" ref="B63">IF(C63="",0,IF(OR(C63=Country_Comparison!$S$19:$S$38),1,0))</f>
        <v>0</v>
      </c>
      <c r="C63" s="9" t="str">
        <f t="shared" si="16"/>
        <v>Singapore</v>
      </c>
      <c r="D63" s="6">
        <f t="shared" si="17"/>
        <v>1114</v>
      </c>
      <c r="E63" s="6">
        <f>IF(COUNTIF(I63:XFD63,"&gt;"&amp;0)=0,,HLOOKUP(COUNTIF(I63:XFD63,"&gt;"&amp;0)-1,I$1:XFD63,A63+1,FALSE))</f>
        <v>1114</v>
      </c>
      <c r="F63" s="7">
        <f>IF(COUNTIF(I63:XFD63,"&gt;"&amp;0)=0,,HLOOKUP(COUNTIF(I63:XFD63,"&gt;"&amp;0)-MIN($F$1+1,COUNTIF(I63:XFD63,"&gt;"&amp;0)),I$1:XFD63,A63+1,FALSE))</f>
        <v>844</v>
      </c>
      <c r="G63" s="8">
        <f t="shared" si="15"/>
        <v>1.0570816863089412</v>
      </c>
      <c r="H63" s="13" t="s">
        <v>40</v>
      </c>
      <c r="I63" s="9">
        <v>102</v>
      </c>
      <c r="J63" s="9">
        <v>106</v>
      </c>
      <c r="K63" s="9">
        <v>108</v>
      </c>
      <c r="L63" s="9">
        <v>110</v>
      </c>
      <c r="M63" s="9">
        <v>110</v>
      </c>
      <c r="N63" s="9">
        <v>117</v>
      </c>
      <c r="O63" s="9">
        <v>130</v>
      </c>
      <c r="P63" s="9">
        <v>138</v>
      </c>
      <c r="Q63" s="9">
        <v>150</v>
      </c>
      <c r="R63" s="9">
        <v>150</v>
      </c>
      <c r="S63" s="9">
        <v>160</v>
      </c>
      <c r="T63" s="9">
        <v>178</v>
      </c>
      <c r="U63" s="9">
        <v>178</v>
      </c>
      <c r="V63" s="9">
        <v>200</v>
      </c>
      <c r="W63" s="9">
        <v>212</v>
      </c>
      <c r="X63" s="9">
        <v>226</v>
      </c>
      <c r="Y63" s="9">
        <v>243</v>
      </c>
      <c r="Z63" s="9">
        <v>266</v>
      </c>
      <c r="AA63" s="9">
        <v>313</v>
      </c>
      <c r="AB63" s="9">
        <v>345</v>
      </c>
      <c r="AC63" s="9">
        <v>385</v>
      </c>
      <c r="AD63" s="9">
        <v>432</v>
      </c>
      <c r="AE63" s="9">
        <v>455</v>
      </c>
      <c r="AF63" s="9">
        <v>509</v>
      </c>
      <c r="AG63" s="9">
        <v>558</v>
      </c>
      <c r="AH63" s="9">
        <v>631</v>
      </c>
      <c r="AI63" s="9">
        <v>683</v>
      </c>
      <c r="AJ63" s="9">
        <v>732</v>
      </c>
      <c r="AK63" s="9">
        <v>802</v>
      </c>
      <c r="AL63" s="9">
        <v>844</v>
      </c>
      <c r="AM63" s="9">
        <v>879</v>
      </c>
      <c r="AN63" s="9">
        <v>926</v>
      </c>
      <c r="AO63" s="9">
        <v>1000</v>
      </c>
      <c r="AP63" s="9">
        <v>1049</v>
      </c>
      <c r="AQ63" s="9">
        <v>1114</v>
      </c>
    </row>
    <row r="64" spans="1:43" x14ac:dyDescent="0.25">
      <c r="A64" s="9">
        <f t="shared" si="7"/>
        <v>63</v>
      </c>
      <c r="B64" s="9">
        <f t="array" ref="B64">IF(C64="",0,IF(OR(C64=Country_Comparison!$S$19:$S$38),1,0))</f>
        <v>0</v>
      </c>
      <c r="C64" s="9" t="str">
        <f t="shared" si="16"/>
        <v>Croatia</v>
      </c>
      <c r="D64" s="6">
        <f t="shared" si="17"/>
        <v>1079</v>
      </c>
      <c r="E64" s="6">
        <f>IF(COUNTIF(I64:XFD64,"&gt;"&amp;0)=0,,HLOOKUP(COUNTIF(I64:XFD64,"&gt;"&amp;0)-1,I$1:XFD64,A64+1,FALSE))</f>
        <v>1079</v>
      </c>
      <c r="F64" s="7">
        <f>IF(COUNTIF(I64:XFD64,"&gt;"&amp;0)=0,,HLOOKUP(COUNTIF(I64:XFD64,"&gt;"&amp;0)-MIN($F$1+1,COUNTIF(I64:XFD64,"&gt;"&amp;0)),I$1:XFD64,A64+1,FALSE))</f>
        <v>713</v>
      </c>
      <c r="G64" s="8">
        <f t="shared" si="15"/>
        <v>1.0863915599503131</v>
      </c>
      <c r="H64" s="13" t="s">
        <v>76</v>
      </c>
      <c r="I64" s="9">
        <v>105</v>
      </c>
      <c r="J64" s="9">
        <v>128</v>
      </c>
      <c r="K64" s="9">
        <v>206</v>
      </c>
      <c r="L64" s="9">
        <v>254</v>
      </c>
      <c r="M64" s="9">
        <v>315</v>
      </c>
      <c r="N64" s="9">
        <v>382</v>
      </c>
      <c r="O64" s="9">
        <v>442</v>
      </c>
      <c r="P64" s="9">
        <v>495</v>
      </c>
      <c r="Q64" s="9">
        <v>586</v>
      </c>
      <c r="R64" s="9">
        <v>657</v>
      </c>
      <c r="S64" s="9">
        <v>713</v>
      </c>
      <c r="T64" s="9">
        <v>790</v>
      </c>
      <c r="U64" s="9">
        <v>867</v>
      </c>
      <c r="V64" s="9">
        <v>963</v>
      </c>
      <c r="W64" s="9">
        <v>1011</v>
      </c>
      <c r="X64" s="9">
        <v>1079</v>
      </c>
    </row>
    <row r="65" spans="1:33" x14ac:dyDescent="0.25">
      <c r="A65" s="9">
        <f t="shared" si="7"/>
        <v>64</v>
      </c>
      <c r="B65" s="9">
        <f t="array" ref="B65">IF(C65="",0,IF(OR(C65=Country_Comparison!$S$19:$S$38),1,0))</f>
        <v>0</v>
      </c>
      <c r="C65" s="9" t="str">
        <f t="shared" si="16"/>
        <v>Qatar</v>
      </c>
      <c r="D65" s="6">
        <f t="shared" si="17"/>
        <v>1075</v>
      </c>
      <c r="E65" s="6">
        <f>IF(COUNTIF(I65:XFD65,"&gt;"&amp;0)=0,,HLOOKUP(COUNTIF(I65:XFD65,"&gt;"&amp;0)-1,I$1:XFD65,A65+1,FALSE))</f>
        <v>1075</v>
      </c>
      <c r="F65" s="7">
        <f>IF(COUNTIF(I65:XFD65,"&gt;"&amp;0)=0,,HLOOKUP(COUNTIF(I65:XFD65,"&gt;"&amp;0)-MIN($F$1+1,COUNTIF(I65:XFD65,"&gt;"&amp;0)),I$1:XFD65,A65+1,FALSE))</f>
        <v>634</v>
      </c>
      <c r="G65" s="8">
        <f t="shared" si="15"/>
        <v>1.1113832350589108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  <c r="AA65" s="9">
        <v>634</v>
      </c>
      <c r="AB65" s="9">
        <v>693</v>
      </c>
      <c r="AC65" s="9">
        <v>781</v>
      </c>
      <c r="AD65" s="9">
        <v>835</v>
      </c>
      <c r="AE65" s="9">
        <v>949</v>
      </c>
      <c r="AF65" s="9">
        <v>1075</v>
      </c>
    </row>
    <row r="66" spans="1:33" x14ac:dyDescent="0.25">
      <c r="A66" s="9">
        <f t="shared" si="7"/>
        <v>65</v>
      </c>
      <c r="B66" s="9">
        <f t="array" ref="B66">IF(C66="",0,IF(OR(C66=Country_Comparison!$S$19:$S$38),1,0))</f>
        <v>0</v>
      </c>
      <c r="C66" s="9" t="str">
        <f t="shared" si="16"/>
        <v>Ukraine</v>
      </c>
      <c r="D66" s="6">
        <f t="shared" si="17"/>
        <v>1072</v>
      </c>
      <c r="E66" s="6">
        <f>IF(COUNTIF(I66:XFD66,"&gt;"&amp;0)=0,,HLOOKUP(COUNTIF(I66:XFD66,"&gt;"&amp;0)-1,I$1:XFD66,A66+1,FALSE))</f>
        <v>1072</v>
      </c>
      <c r="F66" s="7">
        <f>IF(COUNTIF(I66:XFD66,"&gt;"&amp;0)=0,,HLOOKUP(COUNTIF(I66:XFD66,"&gt;"&amp;0)-MIN($F$1+1,COUNTIF(I66:XFD66,"&gt;"&amp;0)),I$1:XFD66,A66+1,FALSE))</f>
        <v>475</v>
      </c>
      <c r="G66" s="8">
        <f t="shared" ref="G66:G97" si="18">IF(COUNTIF(I66:XFD66,"&gt;"&amp;0)=0,,(E66/F66)^(1/MIN(COUNTIF(I66:XFD66,"&gt;"&amp;0)-1,$F$1)))</f>
        <v>1.1767934301959277</v>
      </c>
      <c r="H66" s="13" t="s">
        <v>129</v>
      </c>
      <c r="I66" s="9">
        <v>145</v>
      </c>
      <c r="J66" s="9">
        <v>196</v>
      </c>
      <c r="K66" s="9">
        <v>310</v>
      </c>
      <c r="L66" s="9">
        <v>356</v>
      </c>
      <c r="M66" s="9">
        <v>475</v>
      </c>
      <c r="N66" s="9">
        <v>548</v>
      </c>
      <c r="O66" s="9">
        <v>645</v>
      </c>
      <c r="P66" s="9">
        <v>794</v>
      </c>
      <c r="Q66" s="9">
        <v>897</v>
      </c>
      <c r="R66" s="9">
        <v>1072</v>
      </c>
    </row>
    <row r="67" spans="1:33" x14ac:dyDescent="0.25">
      <c r="A67" s="9">
        <f t="shared" si="7"/>
        <v>66</v>
      </c>
      <c r="B67" s="9">
        <f t="array" ref="B67">IF(C67="",0,IF(OR(C67=Country_Comparison!$S$19:$S$38),1,0))</f>
        <v>0</v>
      </c>
      <c r="C67" s="9" t="str">
        <f t="shared" si="16"/>
        <v>Egypt</v>
      </c>
      <c r="D67" s="6">
        <f t="shared" si="17"/>
        <v>985</v>
      </c>
      <c r="E67" s="6">
        <f>IF(COUNTIF(I67:XFD67,"&gt;"&amp;0)=0,,HLOOKUP(COUNTIF(I67:XFD67,"&gt;"&amp;0)-1,I$1:XFD67,A67+1,FALSE))</f>
        <v>985</v>
      </c>
      <c r="F67" s="7">
        <f>IF(COUNTIF(I67:XFD67,"&gt;"&amp;0)=0,,HLOOKUP(COUNTIF(I67:XFD67,"&gt;"&amp;0)-MIN($F$1+1,COUNTIF(I67:XFD67,"&gt;"&amp;0)),I$1:XFD67,A67+1,FALSE))</f>
        <v>609</v>
      </c>
      <c r="G67" s="8">
        <f t="shared" si="18"/>
        <v>1.100940346080167</v>
      </c>
      <c r="H67" s="13" t="s">
        <v>65</v>
      </c>
      <c r="I67" s="9">
        <v>109</v>
      </c>
      <c r="J67" s="9">
        <v>110</v>
      </c>
      <c r="K67" s="9">
        <v>150</v>
      </c>
      <c r="L67" s="9">
        <v>196</v>
      </c>
      <c r="M67" s="9">
        <v>196</v>
      </c>
      <c r="N67" s="9">
        <v>256</v>
      </c>
      <c r="O67" s="9">
        <v>285</v>
      </c>
      <c r="P67" s="9">
        <v>294</v>
      </c>
      <c r="Q67" s="9">
        <v>327</v>
      </c>
      <c r="R67" s="9">
        <v>366</v>
      </c>
      <c r="S67" s="9">
        <v>402</v>
      </c>
      <c r="T67" s="9">
        <v>456</v>
      </c>
      <c r="U67" s="9">
        <v>495</v>
      </c>
      <c r="V67" s="9">
        <v>536</v>
      </c>
      <c r="W67" s="9">
        <v>576</v>
      </c>
      <c r="X67" s="9">
        <v>609</v>
      </c>
      <c r="Y67" s="9">
        <v>656</v>
      </c>
      <c r="Z67" s="9">
        <v>710</v>
      </c>
      <c r="AA67" s="9">
        <v>779</v>
      </c>
      <c r="AB67" s="9">
        <v>865</v>
      </c>
      <c r="AC67" s="9">
        <v>985</v>
      </c>
    </row>
    <row r="68" spans="1:33" x14ac:dyDescent="0.25">
      <c r="A68" s="9">
        <f t="shared" si="7"/>
        <v>67</v>
      </c>
      <c r="B68" s="9">
        <f t="array" ref="B68">IF(C68="",0,IF(OR(C68=Country_Comparison!$S$19:$S$38),1,0))</f>
        <v>0</v>
      </c>
      <c r="C68" s="9" t="str">
        <f t="shared" si="16"/>
        <v>Estonia</v>
      </c>
      <c r="D68" s="6">
        <f t="shared" si="17"/>
        <v>961</v>
      </c>
      <c r="E68" s="6">
        <f>IF(COUNTIF(I68:XFD68,"&gt;"&amp;0)=0,,HLOOKUP(COUNTIF(I68:XFD68,"&gt;"&amp;0)-1,I$1:XFD68,A68+1,FALSE))</f>
        <v>961</v>
      </c>
      <c r="F68" s="7">
        <f>IF(COUNTIF(I68:XFD68,"&gt;"&amp;0)=0,,HLOOKUP(COUNTIF(I68:XFD68,"&gt;"&amp;0)-MIN($F$1+1,COUNTIF(I68:XFD68,"&gt;"&amp;0)),I$1:XFD68,A68+1,FALSE))</f>
        <v>679</v>
      </c>
      <c r="G68" s="8">
        <f t="shared" si="18"/>
        <v>1.0719406060207535</v>
      </c>
      <c r="H68" s="13" t="s">
        <v>88</v>
      </c>
      <c r="I68" s="9">
        <v>115</v>
      </c>
      <c r="J68" s="9">
        <v>171</v>
      </c>
      <c r="K68" s="9">
        <v>205</v>
      </c>
      <c r="L68" s="9">
        <v>225</v>
      </c>
      <c r="M68" s="9">
        <v>258</v>
      </c>
      <c r="N68" s="9">
        <v>267</v>
      </c>
      <c r="O68" s="9">
        <v>283</v>
      </c>
      <c r="P68" s="9">
        <v>306</v>
      </c>
      <c r="Q68" s="9">
        <v>326</v>
      </c>
      <c r="R68" s="9">
        <v>352</v>
      </c>
      <c r="S68" s="9">
        <v>369</v>
      </c>
      <c r="T68" s="9">
        <v>404</v>
      </c>
      <c r="U68" s="9">
        <v>538</v>
      </c>
      <c r="V68" s="9">
        <v>575</v>
      </c>
      <c r="W68" s="9">
        <v>645</v>
      </c>
      <c r="X68" s="9">
        <v>679</v>
      </c>
      <c r="Y68" s="9">
        <v>715</v>
      </c>
      <c r="Z68" s="9">
        <v>745</v>
      </c>
      <c r="AA68" s="9">
        <v>779</v>
      </c>
      <c r="AB68" s="9">
        <v>858</v>
      </c>
      <c r="AC68" s="9">
        <v>961</v>
      </c>
    </row>
    <row r="69" spans="1:33" x14ac:dyDescent="0.25">
      <c r="A69" s="9">
        <f t="shared" si="7"/>
        <v>68</v>
      </c>
      <c r="B69" s="9">
        <f t="array" ref="B69">IF(C69="",0,IF(OR(C69=Country_Comparison!$S$19:$S$38),1,0))</f>
        <v>0</v>
      </c>
      <c r="C69" s="9" t="str">
        <f t="shared" ref="C69:C100" si="19">IF(H69="","",H69)</f>
        <v>Slovenia</v>
      </c>
      <c r="D69" s="6">
        <f t="shared" ref="D69:D100" si="20">MAX(I69:JF69)</f>
        <v>934</v>
      </c>
      <c r="E69" s="6">
        <f>IF(COUNTIF(I69:XFD69,"&gt;"&amp;0)=0,,HLOOKUP(COUNTIF(I69:XFD69,"&gt;"&amp;0)-1,I$1:XFD69,A69+1,FALSE))</f>
        <v>934</v>
      </c>
      <c r="F69" s="7">
        <f>IF(COUNTIF(I69:XFD69,"&gt;"&amp;0)=0,,HLOOKUP(COUNTIF(I69:XFD69,"&gt;"&amp;0)-MIN($F$1+1,COUNTIF(I69:XFD69,"&gt;"&amp;0)),I$1:XFD69,A69+1,FALSE))</f>
        <v>730</v>
      </c>
      <c r="G69" s="8">
        <f t="shared" si="18"/>
        <v>1.0505211567728814</v>
      </c>
      <c r="H69" s="13" t="s">
        <v>141</v>
      </c>
      <c r="I69" s="9">
        <v>141</v>
      </c>
      <c r="J69" s="9">
        <v>181</v>
      </c>
      <c r="K69" s="9">
        <v>219</v>
      </c>
      <c r="L69" s="9">
        <v>253</v>
      </c>
      <c r="M69" s="9">
        <v>275</v>
      </c>
      <c r="N69" s="9">
        <v>275</v>
      </c>
      <c r="O69" s="9">
        <v>286</v>
      </c>
      <c r="P69" s="9">
        <v>341</v>
      </c>
      <c r="Q69" s="9">
        <v>383</v>
      </c>
      <c r="R69" s="9">
        <v>414</v>
      </c>
      <c r="S69" s="9">
        <v>442</v>
      </c>
      <c r="T69" s="9">
        <v>480</v>
      </c>
      <c r="U69" s="9">
        <v>528</v>
      </c>
      <c r="V69" s="9">
        <v>562</v>
      </c>
      <c r="W69" s="9">
        <v>632</v>
      </c>
      <c r="X69" s="9">
        <v>684</v>
      </c>
      <c r="Y69" s="9">
        <v>730</v>
      </c>
      <c r="Z69" s="9">
        <v>756</v>
      </c>
      <c r="AA69" s="9">
        <v>802</v>
      </c>
      <c r="AB69" s="9">
        <v>841</v>
      </c>
      <c r="AC69" s="9">
        <v>897</v>
      </c>
      <c r="AD69" s="9">
        <v>934</v>
      </c>
    </row>
    <row r="70" spans="1:33" x14ac:dyDescent="0.25">
      <c r="A70" s="9">
        <f t="shared" si="7"/>
        <v>69</v>
      </c>
      <c r="B70" s="9">
        <f t="array" ref="B70">IF(C70="",0,IF(OR(C70=Country_Comparison!$S$19:$S$38),1,0))</f>
        <v>0</v>
      </c>
      <c r="C70" s="9" t="str">
        <f t="shared" si="19"/>
        <v>New Zealand</v>
      </c>
      <c r="D70" s="6">
        <f t="shared" si="20"/>
        <v>868</v>
      </c>
      <c r="E70" s="6">
        <f>IF(COUNTIF(I70:XFD70,"&gt;"&amp;0)=0,,HLOOKUP(COUNTIF(I70:XFD70,"&gt;"&amp;0)-1,I$1:XFD70,A70+1,FALSE))</f>
        <v>868</v>
      </c>
      <c r="F70" s="7">
        <f>IF(COUNTIF(I70:XFD70,"&gt;"&amp;0)=0,,HLOOKUP(COUNTIF(I70:XFD70,"&gt;"&amp;0)-MIN($F$1+1,COUNTIF(I70:XFD70,"&gt;"&amp;0)),I$1:XFD70,A70+1,FALSE))</f>
        <v>514</v>
      </c>
      <c r="G70" s="8">
        <f t="shared" si="18"/>
        <v>1.1104814831095728</v>
      </c>
      <c r="H70" s="13" t="s">
        <v>95</v>
      </c>
      <c r="I70" s="9">
        <v>102</v>
      </c>
      <c r="J70" s="9">
        <v>102</v>
      </c>
      <c r="K70" s="9">
        <v>155</v>
      </c>
      <c r="L70" s="9">
        <v>205</v>
      </c>
      <c r="M70" s="9">
        <v>283</v>
      </c>
      <c r="N70" s="9">
        <v>368</v>
      </c>
      <c r="O70" s="9">
        <v>451</v>
      </c>
      <c r="P70" s="9">
        <v>514</v>
      </c>
      <c r="Q70" s="9">
        <v>589</v>
      </c>
      <c r="R70" s="9">
        <v>647</v>
      </c>
      <c r="S70" s="9">
        <v>708</v>
      </c>
      <c r="T70" s="9">
        <v>797</v>
      </c>
      <c r="U70" s="9">
        <v>868</v>
      </c>
    </row>
    <row r="71" spans="1:33" x14ac:dyDescent="0.25">
      <c r="A71" s="9">
        <f t="shared" si="7"/>
        <v>70</v>
      </c>
      <c r="B71" s="9">
        <f t="array" ref="B71">IF(C71="",0,IF(OR(C71=Country_Comparison!$S$19:$S$38),1,0))</f>
        <v>0</v>
      </c>
      <c r="C71" s="9" t="str">
        <f t="shared" si="19"/>
        <v>Iraq</v>
      </c>
      <c r="D71" s="6">
        <f t="shared" si="20"/>
        <v>820</v>
      </c>
      <c r="E71" s="6">
        <f>IF(COUNTIF(I71:XFD71,"&gt;"&amp;0)=0,,HLOOKUP(COUNTIF(I71:XFD71,"&gt;"&amp;0)-1,I$1:XFD71,A71+1,FALSE))</f>
        <v>820</v>
      </c>
      <c r="F71" s="7">
        <f>IF(COUNTIF(I71:XFD71,"&gt;"&amp;0)=0,,HLOOKUP(COUNTIF(I71:XFD71,"&gt;"&amp;0)-MIN($F$1+1,COUNTIF(I71:XFD71,"&gt;"&amp;0)),I$1:XFD71,A71+1,FALSE))</f>
        <v>547</v>
      </c>
      <c r="G71" s="8">
        <f t="shared" si="18"/>
        <v>1.0843395669061671</v>
      </c>
      <c r="H71" s="13" t="s">
        <v>70</v>
      </c>
      <c r="I71" s="9">
        <v>101</v>
      </c>
      <c r="J71" s="9">
        <v>110</v>
      </c>
      <c r="K71" s="9">
        <v>116</v>
      </c>
      <c r="L71" s="9">
        <v>124</v>
      </c>
      <c r="M71" s="9">
        <v>154</v>
      </c>
      <c r="N71" s="9">
        <v>164</v>
      </c>
      <c r="O71" s="9">
        <v>192</v>
      </c>
      <c r="P71" s="9">
        <v>208</v>
      </c>
      <c r="Q71" s="9">
        <v>214</v>
      </c>
      <c r="R71" s="9">
        <v>233</v>
      </c>
      <c r="S71" s="9">
        <v>266</v>
      </c>
      <c r="T71" s="9">
        <v>316</v>
      </c>
      <c r="U71" s="9">
        <v>346</v>
      </c>
      <c r="V71" s="9">
        <v>382</v>
      </c>
      <c r="W71" s="9">
        <v>458</v>
      </c>
      <c r="X71" s="9">
        <v>506</v>
      </c>
      <c r="Y71" s="9">
        <v>547</v>
      </c>
      <c r="Z71" s="9">
        <v>630</v>
      </c>
      <c r="AA71" s="9">
        <v>694</v>
      </c>
      <c r="AB71" s="9">
        <v>728</v>
      </c>
      <c r="AC71" s="9">
        <v>772</v>
      </c>
      <c r="AD71" s="9">
        <v>820</v>
      </c>
    </row>
    <row r="72" spans="1:33" x14ac:dyDescent="0.25">
      <c r="A72" s="9">
        <f t="shared" si="7"/>
        <v>71</v>
      </c>
      <c r="B72" s="9">
        <f t="array" ref="B72">IF(C72="",0,IF(OR(C72=Country_Comparison!$S$19:$S$38),1,0))</f>
        <v>0</v>
      </c>
      <c r="C72" s="9" t="str">
        <f t="shared" si="19"/>
        <v>Morocco</v>
      </c>
      <c r="D72" s="6">
        <f t="shared" si="20"/>
        <v>791</v>
      </c>
      <c r="E72" s="6">
        <f>IF(COUNTIF(I72:XFD72,"&gt;"&amp;0)=0,,HLOOKUP(COUNTIF(I72:XFD72,"&gt;"&amp;0)-1,I$1:XFD72,A72+1,FALSE))</f>
        <v>791</v>
      </c>
      <c r="F72" s="7">
        <f>IF(COUNTIF(I72:XFD72,"&gt;"&amp;0)=0,,HLOOKUP(COUNTIF(I72:XFD72,"&gt;"&amp;0)-MIN($F$1+1,COUNTIF(I72:XFD72,"&gt;"&amp;0)),I$1:XFD72,A72+1,FALSE))</f>
        <v>479</v>
      </c>
      <c r="G72" s="8">
        <f t="shared" si="18"/>
        <v>1.1055240479332935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  <c r="Q72" s="9">
        <v>556</v>
      </c>
      <c r="R72" s="9">
        <v>617</v>
      </c>
      <c r="S72" s="9">
        <v>654</v>
      </c>
      <c r="T72" s="9">
        <v>708</v>
      </c>
      <c r="U72" s="9">
        <v>791</v>
      </c>
    </row>
    <row r="73" spans="1:33" x14ac:dyDescent="0.25">
      <c r="A73" s="9">
        <f t="shared" si="7"/>
        <v>72</v>
      </c>
      <c r="B73" s="9">
        <f t="array" ref="B73">IF(C73="",0,IF(OR(C73=Country_Comparison!$S$19:$S$38),1,0))</f>
        <v>0</v>
      </c>
      <c r="C73" s="9" t="str">
        <f t="shared" si="19"/>
        <v>Armenia</v>
      </c>
      <c r="D73" s="6">
        <f t="shared" si="20"/>
        <v>736</v>
      </c>
      <c r="E73" s="6">
        <f>IF(COUNTIF(I73:XFD73,"&gt;"&amp;0)=0,,HLOOKUP(COUNTIF(I73:XFD73,"&gt;"&amp;0)-1,I$1:XFD73,A73+1,FALSE))</f>
        <v>736</v>
      </c>
      <c r="F73" s="7">
        <f>IF(COUNTIF(I73:XFD73,"&gt;"&amp;0)=0,,HLOOKUP(COUNTIF(I73:XFD73,"&gt;"&amp;0)-MIN($F$1+1,COUNTIF(I73:XFD73,"&gt;"&amp;0)),I$1:XFD73,A73+1,FALSE))</f>
        <v>424</v>
      </c>
      <c r="G73" s="8">
        <f t="shared" si="18"/>
        <v>1.1166122590012486</v>
      </c>
      <c r="H73" s="13" t="s">
        <v>105</v>
      </c>
      <c r="I73" s="9">
        <v>115</v>
      </c>
      <c r="J73" s="9">
        <v>136</v>
      </c>
      <c r="K73" s="9">
        <v>160</v>
      </c>
      <c r="L73" s="9">
        <v>194</v>
      </c>
      <c r="M73" s="9">
        <v>235</v>
      </c>
      <c r="N73" s="9">
        <v>249</v>
      </c>
      <c r="O73" s="9">
        <v>265</v>
      </c>
      <c r="P73" s="9">
        <v>290</v>
      </c>
      <c r="Q73" s="9">
        <v>329</v>
      </c>
      <c r="R73" s="9">
        <v>407</v>
      </c>
      <c r="S73" s="9">
        <v>424</v>
      </c>
      <c r="T73" s="9">
        <v>482</v>
      </c>
      <c r="U73" s="9">
        <v>532</v>
      </c>
      <c r="V73" s="9">
        <v>571</v>
      </c>
      <c r="W73" s="9">
        <v>663</v>
      </c>
      <c r="X73" s="9">
        <v>736</v>
      </c>
    </row>
    <row r="74" spans="1:33" x14ac:dyDescent="0.25">
      <c r="A74" s="9">
        <f t="shared" si="7"/>
        <v>73</v>
      </c>
      <c r="B74" s="9">
        <f t="array" ref="B74">IF(C74="",0,IF(OR(C74=Country_Comparison!$S$19:$S$38),1,0))</f>
        <v>0</v>
      </c>
      <c r="C74" s="9" t="str">
        <f t="shared" si="19"/>
        <v>Lithuania</v>
      </c>
      <c r="D74" s="6">
        <f t="shared" si="20"/>
        <v>696</v>
      </c>
      <c r="E74" s="6">
        <f>IF(COUNTIF(I74:XFD74,"&gt;"&amp;0)=0,,HLOOKUP(COUNTIF(I74:XFD74,"&gt;"&amp;0)-1,I$1:XFD74,A74+1,FALSE))</f>
        <v>696</v>
      </c>
      <c r="F74" s="7">
        <f>IF(COUNTIF(I74:XFD74,"&gt;"&amp;0)=0,,HLOOKUP(COUNTIF(I74:XFD74,"&gt;"&amp;0)-MIN($F$1+1,COUNTIF(I74:XFD74,"&gt;"&amp;0)),I$1:XFD74,A74+1,FALSE))</f>
        <v>460</v>
      </c>
      <c r="G74" s="8">
        <f t="shared" si="18"/>
        <v>1.0863512829487585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  <c r="R74" s="9">
        <v>537</v>
      </c>
      <c r="S74" s="9">
        <v>581</v>
      </c>
      <c r="T74" s="9">
        <v>649</v>
      </c>
      <c r="U74" s="9">
        <v>696</v>
      </c>
    </row>
    <row r="75" spans="1:33" x14ac:dyDescent="0.25">
      <c r="A75" s="9">
        <f t="shared" si="7"/>
        <v>74</v>
      </c>
      <c r="B75" s="9">
        <f t="array" ref="B75">IF(C75="",0,IF(OR(C75=Country_Comparison!$S$19:$S$38),1,0))</f>
        <v>0</v>
      </c>
      <c r="C75" s="9" t="str">
        <f t="shared" si="19"/>
        <v>Bahrain</v>
      </c>
      <c r="D75" s="6">
        <f t="shared" si="20"/>
        <v>672</v>
      </c>
      <c r="E75" s="6">
        <f>IF(COUNTIF(I75:XFD75,"&gt;"&amp;0)=0,,HLOOKUP(COUNTIF(I75:XFD75,"&gt;"&amp;0)-1,I$1:XFD75,A75+1,FALSE))</f>
        <v>672</v>
      </c>
      <c r="F75" s="7">
        <f>IF(COUNTIF(I75:XFD75,"&gt;"&amp;0)=0,,HLOOKUP(COUNTIF(I75:XFD75,"&gt;"&amp;0)-MIN($F$1+1,COUNTIF(I75:XFD75,"&gt;"&amp;0)),I$1:XFD75,A75+1,FALSE))</f>
        <v>499</v>
      </c>
      <c r="G75" s="8">
        <f t="shared" si="18"/>
        <v>1.0613380771221725</v>
      </c>
      <c r="H75" s="13" t="s">
        <v>73</v>
      </c>
      <c r="I75" s="9">
        <v>110</v>
      </c>
      <c r="J75" s="9">
        <v>195</v>
      </c>
      <c r="K75" s="9">
        <v>195</v>
      </c>
      <c r="L75" s="9">
        <v>195</v>
      </c>
      <c r="M75" s="9">
        <v>210</v>
      </c>
      <c r="N75" s="9">
        <v>214</v>
      </c>
      <c r="O75" s="9">
        <v>214</v>
      </c>
      <c r="P75" s="9">
        <v>228</v>
      </c>
      <c r="Q75" s="9">
        <v>256</v>
      </c>
      <c r="R75" s="9">
        <v>278</v>
      </c>
      <c r="S75" s="9">
        <v>285</v>
      </c>
      <c r="T75" s="9">
        <v>305</v>
      </c>
      <c r="U75" s="9">
        <v>334</v>
      </c>
      <c r="V75" s="9">
        <v>377</v>
      </c>
      <c r="W75" s="9">
        <v>392</v>
      </c>
      <c r="X75" s="9">
        <v>419</v>
      </c>
      <c r="Y75" s="9">
        <v>458</v>
      </c>
      <c r="Z75" s="9">
        <v>466</v>
      </c>
      <c r="AA75" s="9">
        <v>476</v>
      </c>
      <c r="AB75" s="9">
        <v>499</v>
      </c>
      <c r="AC75" s="9">
        <v>515</v>
      </c>
      <c r="AD75" s="9">
        <v>567</v>
      </c>
      <c r="AE75" s="9">
        <v>569</v>
      </c>
      <c r="AF75" s="9">
        <v>643</v>
      </c>
      <c r="AG75" s="9">
        <v>672</v>
      </c>
    </row>
    <row r="76" spans="1:33" x14ac:dyDescent="0.25">
      <c r="A76" s="9">
        <f t="shared" si="7"/>
        <v>75</v>
      </c>
      <c r="B76" s="9">
        <f t="array" ref="B76">IF(C76="",0,IF(OR(C76=Country_Comparison!$S$19:$S$38),1,0))</f>
        <v>0</v>
      </c>
      <c r="C76" s="9" t="str">
        <f t="shared" si="19"/>
        <v>Hungary</v>
      </c>
      <c r="D76" s="6">
        <f t="shared" si="20"/>
        <v>623</v>
      </c>
      <c r="E76" s="6">
        <f>IF(COUNTIF(I76:XFD76,"&gt;"&amp;0)=0,,HLOOKUP(COUNTIF(I76:XFD76,"&gt;"&amp;0)-1,I$1:XFD76,A76+1,FALSE))</f>
        <v>623</v>
      </c>
      <c r="F76" s="7">
        <f>IF(COUNTIF(I76:XFD76,"&gt;"&amp;0)=0,,HLOOKUP(COUNTIF(I76:XFD76,"&gt;"&amp;0)-MIN($F$1+1,COUNTIF(I76:XFD76,"&gt;"&amp;0)),I$1:XFD76,A76+1,FALSE))</f>
        <v>408</v>
      </c>
      <c r="G76" s="8">
        <f t="shared" si="18"/>
        <v>1.0883424697301691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  <c r="T76" s="9">
        <v>525</v>
      </c>
      <c r="U76" s="9">
        <v>585</v>
      </c>
      <c r="V76" s="9">
        <v>623</v>
      </c>
    </row>
    <row r="77" spans="1:33" x14ac:dyDescent="0.25">
      <c r="A77" s="9">
        <f t="shared" si="7"/>
        <v>76</v>
      </c>
      <c r="B77" s="9">
        <f t="array" ref="B77">IF(C77="",0,IF(OR(C77=Country_Comparison!$S$19:$S$38),1,0))</f>
        <v>0</v>
      </c>
      <c r="C77" s="9" t="str">
        <f t="shared" si="19"/>
        <v>Moldova</v>
      </c>
      <c r="D77" s="6">
        <f t="shared" si="20"/>
        <v>591</v>
      </c>
      <c r="E77" s="6">
        <f>IF(COUNTIF(I77:XFD77,"&gt;"&amp;0)=0,,HLOOKUP(COUNTIF(I77:XFD77,"&gt;"&amp;0)-1,I$1:XFD77,A77+1,FALSE))</f>
        <v>591</v>
      </c>
      <c r="F77" s="7">
        <f>IF(COUNTIF(I77:XFD77,"&gt;"&amp;0)=0,,HLOOKUP(COUNTIF(I77:XFD77,"&gt;"&amp;0)-MIN($F$1+1,COUNTIF(I77:XFD77,"&gt;"&amp;0)),I$1:XFD77,A77+1,FALSE))</f>
        <v>263</v>
      </c>
      <c r="G77" s="8">
        <f t="shared" si="18"/>
        <v>1.1757807523816772</v>
      </c>
      <c r="H77" s="13" t="s">
        <v>345</v>
      </c>
      <c r="I77" s="9">
        <v>109</v>
      </c>
      <c r="J77" s="9">
        <v>125</v>
      </c>
      <c r="K77" s="9">
        <v>149</v>
      </c>
      <c r="L77" s="9">
        <v>177</v>
      </c>
      <c r="M77" s="9">
        <v>199</v>
      </c>
      <c r="N77" s="9">
        <v>231</v>
      </c>
      <c r="O77" s="9">
        <v>263</v>
      </c>
      <c r="P77" s="9">
        <v>298</v>
      </c>
      <c r="Q77" s="9">
        <v>353</v>
      </c>
      <c r="R77" s="9">
        <v>423</v>
      </c>
      <c r="S77" s="9">
        <v>505</v>
      </c>
      <c r="T77" s="9">
        <v>591</v>
      </c>
    </row>
    <row r="78" spans="1:33" x14ac:dyDescent="0.25">
      <c r="A78" s="9">
        <f t="shared" si="7"/>
        <v>77</v>
      </c>
      <c r="B78" s="9">
        <f t="array" ref="B78">IF(C78="",0,IF(OR(C78=Country_Comparison!$S$19:$S$38),1,0))</f>
        <v>0</v>
      </c>
      <c r="C78" s="9" t="str">
        <f t="shared" si="19"/>
        <v>Bosnia and Herzegovina</v>
      </c>
      <c r="D78" s="6">
        <f t="shared" si="20"/>
        <v>579</v>
      </c>
      <c r="E78" s="6">
        <f>IF(COUNTIF(I78:XFD78,"&gt;"&amp;0)=0,,HLOOKUP(COUNTIF(I78:XFD78,"&gt;"&amp;0)-1,I$1:XFD78,A78+1,FALSE))</f>
        <v>579</v>
      </c>
      <c r="F78" s="7">
        <f>IF(COUNTIF(I78:XFD78,"&gt;"&amp;0)=0,,HLOOKUP(COUNTIF(I78:XFD78,"&gt;"&amp;0)-MIN($F$1+1,COUNTIF(I78:XFD78,"&gt;"&amp;0)),I$1:XFD78,A78+1,FALSE))</f>
        <v>323</v>
      </c>
      <c r="G78" s="8">
        <f t="shared" si="18"/>
        <v>1.1238159931072615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  <c r="S78" s="9">
        <v>459</v>
      </c>
      <c r="T78" s="9">
        <v>533</v>
      </c>
      <c r="U78" s="9">
        <v>579</v>
      </c>
    </row>
    <row r="79" spans="1:33" x14ac:dyDescent="0.25">
      <c r="A79" s="9">
        <f t="shared" si="7"/>
        <v>78</v>
      </c>
      <c r="B79" s="9">
        <f t="array" ref="B79">IF(C79="",0,IF(OR(C79=Country_Comparison!$S$19:$S$38),1,0))</f>
        <v>0</v>
      </c>
      <c r="C79" s="9" t="str">
        <f t="shared" si="19"/>
        <v>Cameroon</v>
      </c>
      <c r="D79" s="6">
        <f t="shared" si="20"/>
        <v>509</v>
      </c>
      <c r="E79" s="6">
        <f>IF(COUNTIF(I79:XFD79,"&gt;"&amp;0)=0,,HLOOKUP(COUNTIF(I79:XFD79,"&gt;"&amp;0)-1,I$1:XFD79,A79+1,FALSE))</f>
        <v>509</v>
      </c>
      <c r="F79" s="7">
        <f>IF(COUNTIF(I79:XFD79,"&gt;"&amp;0)=0,,HLOOKUP(COUNTIF(I79:XFD79,"&gt;"&amp;0)-MIN($F$1+1,COUNTIF(I79:XFD79,"&gt;"&amp;0)),I$1:XFD79,A79+1,FALSE))</f>
        <v>139</v>
      </c>
      <c r="G79" s="8">
        <f t="shared" si="18"/>
        <v>1.2964046986790039</v>
      </c>
      <c r="H79" s="13" t="s">
        <v>157</v>
      </c>
      <c r="I79" s="9">
        <v>139</v>
      </c>
      <c r="J79" s="9">
        <v>139</v>
      </c>
      <c r="K79" s="9">
        <v>193</v>
      </c>
      <c r="L79" s="9">
        <v>233</v>
      </c>
      <c r="M79" s="9">
        <v>306</v>
      </c>
      <c r="N79" s="9">
        <v>509</v>
      </c>
    </row>
    <row r="80" spans="1:33" x14ac:dyDescent="0.25">
      <c r="A80" s="9">
        <f t="shared" si="7"/>
        <v>79</v>
      </c>
      <c r="B80" s="9">
        <f t="array" ref="B80">IF(C80="",0,IF(OR(C80=Country_Comparison!$S$19:$S$38),1,0))</f>
        <v>0</v>
      </c>
      <c r="C80" s="9" t="str">
        <f t="shared" si="19"/>
        <v>Lebanon</v>
      </c>
      <c r="D80" s="6">
        <f t="shared" si="20"/>
        <v>508</v>
      </c>
      <c r="E80" s="6">
        <f>IF(COUNTIF(I80:XFD80,"&gt;"&amp;0)=0,,HLOOKUP(COUNTIF(I80:XFD80,"&gt;"&amp;0)-1,I$1:XFD80,A80+1,FALSE))</f>
        <v>508</v>
      </c>
      <c r="F80" s="7">
        <f>IF(COUNTIF(I80:XFD80,"&gt;"&amp;0)=0,,HLOOKUP(COUNTIF(I80:XFD80,"&gt;"&amp;0)-MIN($F$1+1,COUNTIF(I80:XFD80,"&gt;"&amp;0)),I$1:XFD80,A80+1,FALSE))</f>
        <v>438</v>
      </c>
      <c r="G80" s="8">
        <f t="shared" si="18"/>
        <v>1.0300965208770121</v>
      </c>
      <c r="H80" s="13" t="s">
        <v>67</v>
      </c>
      <c r="I80" s="9">
        <v>110</v>
      </c>
      <c r="J80" s="9">
        <v>110</v>
      </c>
      <c r="K80" s="9">
        <v>120</v>
      </c>
      <c r="L80" s="9">
        <v>133</v>
      </c>
      <c r="M80" s="9">
        <v>157</v>
      </c>
      <c r="N80" s="9">
        <v>163</v>
      </c>
      <c r="O80" s="9">
        <v>187</v>
      </c>
      <c r="P80" s="9">
        <v>248</v>
      </c>
      <c r="Q80" s="9">
        <v>267</v>
      </c>
      <c r="R80" s="9">
        <v>318</v>
      </c>
      <c r="S80" s="9">
        <v>333</v>
      </c>
      <c r="T80" s="9">
        <v>368</v>
      </c>
      <c r="U80" s="9">
        <v>391</v>
      </c>
      <c r="V80" s="9">
        <v>412</v>
      </c>
      <c r="W80" s="9">
        <v>438</v>
      </c>
      <c r="X80" s="9">
        <v>446</v>
      </c>
      <c r="Y80" s="9">
        <v>470</v>
      </c>
      <c r="Z80" s="9">
        <v>479</v>
      </c>
      <c r="AA80" s="9">
        <v>494</v>
      </c>
      <c r="AB80" s="9">
        <v>508</v>
      </c>
    </row>
    <row r="81" spans="1:29" x14ac:dyDescent="0.25">
      <c r="A81" s="9">
        <f t="shared" si="7"/>
        <v>80</v>
      </c>
      <c r="B81" s="9">
        <f t="array" ref="B81">IF(C81="",0,IF(OR(C81=Country_Comparison!$S$19:$S$38),1,0))</f>
        <v>0</v>
      </c>
      <c r="C81" s="9" t="str">
        <f t="shared" si="19"/>
        <v>Tunisia</v>
      </c>
      <c r="D81" s="6">
        <f t="shared" si="20"/>
        <v>495</v>
      </c>
      <c r="E81" s="6">
        <f>IF(COUNTIF(I81:XFD81,"&gt;"&amp;0)=0,,HLOOKUP(COUNTIF(I81:XFD81,"&gt;"&amp;0)-1,I$1:XFD81,A81+1,FALSE))</f>
        <v>495</v>
      </c>
      <c r="F81" s="7">
        <f>IF(COUNTIF(I81:XFD81,"&gt;"&amp;0)=0,,HLOOKUP(COUNTIF(I81:XFD81,"&gt;"&amp;0)-MIN($F$1+1,COUNTIF(I81:XFD81,"&gt;"&amp;0)),I$1:XFD81,A81+1,FALSE))</f>
        <v>312</v>
      </c>
      <c r="G81" s="8">
        <f t="shared" si="18"/>
        <v>1.0967057512939236</v>
      </c>
      <c r="H81" s="13" t="s">
        <v>138</v>
      </c>
      <c r="I81" s="9">
        <v>114</v>
      </c>
      <c r="J81" s="9">
        <v>173</v>
      </c>
      <c r="K81" s="9">
        <v>197</v>
      </c>
      <c r="L81" s="9">
        <v>227</v>
      </c>
      <c r="M81" s="9">
        <v>278</v>
      </c>
      <c r="N81" s="9">
        <v>312</v>
      </c>
      <c r="O81" s="9">
        <v>312</v>
      </c>
      <c r="P81" s="9">
        <v>394</v>
      </c>
      <c r="Q81" s="9">
        <v>423</v>
      </c>
      <c r="R81" s="9">
        <v>455</v>
      </c>
      <c r="S81" s="9">
        <v>495</v>
      </c>
    </row>
    <row r="82" spans="1:29" x14ac:dyDescent="0.25">
      <c r="A82" s="9">
        <f t="shared" si="7"/>
        <v>81</v>
      </c>
      <c r="B82" s="9">
        <f t="array" ref="B82">IF(C82="",0,IF(OR(C82=Country_Comparison!$S$19:$S$38),1,0))</f>
        <v>0</v>
      </c>
      <c r="C82" s="9" t="str">
        <f t="shared" si="19"/>
        <v>Latvia</v>
      </c>
      <c r="D82" s="6">
        <f t="shared" si="20"/>
        <v>493</v>
      </c>
      <c r="E82" s="6">
        <f>IF(COUNTIF(I82:XFD82,"&gt;"&amp;0)=0,,HLOOKUP(COUNTIF(I82:XFD82,"&gt;"&amp;0)-1,I$1:XFD82,A82+1,FALSE))</f>
        <v>493</v>
      </c>
      <c r="F82" s="7">
        <f>IF(COUNTIF(I82:XFD82,"&gt;"&amp;0)=0,,HLOOKUP(COUNTIF(I82:XFD82,"&gt;"&amp;0)-MIN($F$1+1,COUNTIF(I82:XFD82,"&gt;"&amp;0)),I$1:XFD82,A82+1,FALSE))</f>
        <v>347</v>
      </c>
      <c r="G82" s="8">
        <f t="shared" si="18"/>
        <v>1.0727622658181757</v>
      </c>
      <c r="H82" s="13" t="s">
        <v>111</v>
      </c>
      <c r="I82" s="9">
        <v>111</v>
      </c>
      <c r="J82" s="9">
        <v>124</v>
      </c>
      <c r="K82" s="9">
        <v>139</v>
      </c>
      <c r="L82" s="9">
        <v>180</v>
      </c>
      <c r="M82" s="9">
        <v>197</v>
      </c>
      <c r="N82" s="9">
        <v>221</v>
      </c>
      <c r="O82" s="9">
        <v>244</v>
      </c>
      <c r="P82" s="9">
        <v>280</v>
      </c>
      <c r="Q82" s="9">
        <v>305</v>
      </c>
      <c r="R82" s="9">
        <v>347</v>
      </c>
      <c r="S82" s="9">
        <v>376</v>
      </c>
      <c r="T82" s="9">
        <v>398</v>
      </c>
      <c r="U82" s="9">
        <v>446</v>
      </c>
      <c r="V82" s="9">
        <v>458</v>
      </c>
      <c r="W82" s="9">
        <v>493</v>
      </c>
    </row>
    <row r="83" spans="1:29" x14ac:dyDescent="0.25">
      <c r="A83" s="9">
        <f t="shared" si="7"/>
        <v>82</v>
      </c>
      <c r="B83" s="9">
        <f t="array" ref="B83">IF(C83="",0,IF(OR(C83=Country_Comparison!$S$19:$S$38),1,0))</f>
        <v>0</v>
      </c>
      <c r="C83" s="9" t="str">
        <f t="shared" si="19"/>
        <v>Bulgaria</v>
      </c>
      <c r="D83" s="6">
        <f t="shared" si="20"/>
        <v>485</v>
      </c>
      <c r="E83" s="6">
        <f>IF(COUNTIF(I83:XFD83,"&gt;"&amp;0)=0,,HLOOKUP(COUNTIF(I83:XFD83,"&gt;"&amp;0)-1,I$1:XFD83,A83+1,FALSE))</f>
        <v>485</v>
      </c>
      <c r="F83" s="7">
        <f>IF(COUNTIF(I83:XFD83,"&gt;"&amp;0)=0,,HLOOKUP(COUNTIF(I83:XFD83,"&gt;"&amp;0)-MIN($F$1+1,COUNTIF(I83:XFD83,"&gt;"&amp;0)),I$1:XFD83,A83+1,FALSE))</f>
        <v>346</v>
      </c>
      <c r="G83" s="8">
        <f t="shared" si="18"/>
        <v>1.0698752182077849</v>
      </c>
      <c r="H83" s="13" t="s">
        <v>199</v>
      </c>
      <c r="I83" s="9">
        <v>127</v>
      </c>
      <c r="J83" s="9">
        <v>163</v>
      </c>
      <c r="K83" s="9">
        <v>187</v>
      </c>
      <c r="L83" s="9">
        <v>201</v>
      </c>
      <c r="M83" s="9">
        <v>218</v>
      </c>
      <c r="N83" s="9">
        <v>242</v>
      </c>
      <c r="O83" s="9">
        <v>264</v>
      </c>
      <c r="P83" s="9">
        <v>293</v>
      </c>
      <c r="Q83" s="9">
        <v>331</v>
      </c>
      <c r="R83" s="9">
        <v>346</v>
      </c>
      <c r="S83" s="9">
        <v>359</v>
      </c>
      <c r="T83" s="9">
        <v>399</v>
      </c>
      <c r="U83" s="9">
        <v>422</v>
      </c>
      <c r="V83" s="9">
        <v>457</v>
      </c>
      <c r="W83" s="9">
        <v>485</v>
      </c>
    </row>
    <row r="84" spans="1:29" x14ac:dyDescent="0.25">
      <c r="A84" s="9">
        <f t="shared" si="7"/>
        <v>83</v>
      </c>
      <c r="B84" s="9">
        <f t="array" ref="B84">IF(C84="",0,IF(OR(C84=Country_Comparison!$S$19:$S$38),1,0))</f>
        <v>0</v>
      </c>
      <c r="C84" s="9" t="str">
        <f t="shared" si="19"/>
        <v>Kazakhstan</v>
      </c>
      <c r="D84" s="6">
        <f t="shared" si="20"/>
        <v>464</v>
      </c>
      <c r="E84" s="6">
        <f>IF(COUNTIF(I84:XFD84,"&gt;"&amp;0)=0,,HLOOKUP(COUNTIF(I84:XFD84,"&gt;"&amp;0)-1,I$1:XFD84,A84+1,FALSE))</f>
        <v>464</v>
      </c>
      <c r="F84" s="7">
        <f>IF(COUNTIF(I84:XFD84,"&gt;"&amp;0)=0,,HLOOKUP(COUNTIF(I84:XFD84,"&gt;"&amp;0)-MIN($F$1+1,COUNTIF(I84:XFD84,"&gt;"&amp;0)),I$1:XFD84,A84+1,FALSE))</f>
        <v>284</v>
      </c>
      <c r="G84" s="8">
        <f t="shared" si="18"/>
        <v>1.1031636118968</v>
      </c>
      <c r="H84" s="13" t="s">
        <v>413</v>
      </c>
      <c r="I84" s="9">
        <v>111</v>
      </c>
      <c r="J84" s="9">
        <v>150</v>
      </c>
      <c r="K84" s="9">
        <v>228</v>
      </c>
      <c r="L84" s="9">
        <v>284</v>
      </c>
      <c r="M84" s="9">
        <v>302</v>
      </c>
      <c r="N84" s="9">
        <v>343</v>
      </c>
      <c r="O84" s="9">
        <v>380</v>
      </c>
      <c r="P84" s="9">
        <v>435</v>
      </c>
      <c r="Q84" s="9">
        <v>464</v>
      </c>
    </row>
    <row r="85" spans="1:29" x14ac:dyDescent="0.25">
      <c r="A85" s="9">
        <f t="shared" si="7"/>
        <v>84</v>
      </c>
      <c r="B85" s="9">
        <f t="array" ref="B85">IF(C85="",0,IF(OR(C85=Country_Comparison!$S$19:$S$38),1,0))</f>
        <v>0</v>
      </c>
      <c r="C85" s="9" t="str">
        <f t="shared" si="19"/>
        <v>Slovakia</v>
      </c>
      <c r="D85" s="6">
        <f t="shared" si="20"/>
        <v>450</v>
      </c>
      <c r="E85" s="6">
        <f>IF(COUNTIF(I85:XFD85,"&gt;"&amp;0)=0,,HLOOKUP(COUNTIF(I85:XFD85,"&gt;"&amp;0)-1,I$1:XFD85,A85+1,FALSE))</f>
        <v>450</v>
      </c>
      <c r="F85" s="7">
        <f>IF(COUNTIF(I85:XFD85,"&gt;"&amp;0)=0,,HLOOKUP(COUNTIF(I85:XFD85,"&gt;"&amp;0)-MIN($F$1+1,COUNTIF(I85:XFD85,"&gt;"&amp;0)),I$1:XFD85,A85+1,FALSE))</f>
        <v>314</v>
      </c>
      <c r="G85" s="8">
        <f t="shared" si="18"/>
        <v>1.0746240928650934</v>
      </c>
      <c r="H85" s="13" t="s">
        <v>162</v>
      </c>
      <c r="I85" s="9">
        <v>105</v>
      </c>
      <c r="J85" s="9">
        <v>123</v>
      </c>
      <c r="K85" s="9">
        <v>137</v>
      </c>
      <c r="L85" s="9">
        <v>178</v>
      </c>
      <c r="M85" s="9">
        <v>185</v>
      </c>
      <c r="N85" s="9">
        <v>186</v>
      </c>
      <c r="O85" s="9">
        <v>204</v>
      </c>
      <c r="P85" s="9">
        <v>216</v>
      </c>
      <c r="Q85" s="9">
        <v>226</v>
      </c>
      <c r="R85" s="9">
        <v>269</v>
      </c>
      <c r="S85" s="9">
        <v>292</v>
      </c>
      <c r="T85" s="9">
        <v>314</v>
      </c>
      <c r="U85" s="9">
        <v>336</v>
      </c>
      <c r="V85" s="9">
        <v>363</v>
      </c>
      <c r="W85" s="9">
        <v>400</v>
      </c>
      <c r="X85" s="9">
        <v>426</v>
      </c>
      <c r="Y85" s="9">
        <v>450</v>
      </c>
    </row>
    <row r="86" spans="1:29" x14ac:dyDescent="0.25">
      <c r="A86" s="9">
        <f t="shared" si="7"/>
        <v>85</v>
      </c>
      <c r="B86" s="9">
        <f t="array" ref="B86">IF(C86="",0,IF(OR(C86=Country_Comparison!$S$19:$S$38),1,0))</f>
        <v>0</v>
      </c>
      <c r="C86" s="9" t="str">
        <f t="shared" si="19"/>
        <v>Azerbaijan</v>
      </c>
      <c r="D86" s="6">
        <f t="shared" si="20"/>
        <v>443</v>
      </c>
      <c r="E86" s="6">
        <f>IF(COUNTIF(I86:XFD86,"&gt;"&amp;0)=0,,HLOOKUP(COUNTIF(I86:XFD86,"&gt;"&amp;0)-1,I$1:XFD86,A86+1,FALSE))</f>
        <v>443</v>
      </c>
      <c r="F86" s="7">
        <f>IF(COUNTIF(I86:XFD86,"&gt;"&amp;0)=0,,HLOOKUP(COUNTIF(I86:XFD86,"&gt;"&amp;0)-MIN($F$1+1,COUNTIF(I86:XFD86,"&gt;"&amp;0)),I$1:XFD86,A86+1,FALSE))</f>
        <v>209</v>
      </c>
      <c r="G86" s="8">
        <f t="shared" si="18"/>
        <v>1.1621213716447651</v>
      </c>
      <c r="H86" s="13" t="s">
        <v>104</v>
      </c>
      <c r="I86" s="9">
        <v>122</v>
      </c>
      <c r="J86" s="9">
        <v>165</v>
      </c>
      <c r="K86" s="9">
        <v>182</v>
      </c>
      <c r="L86" s="9">
        <v>209</v>
      </c>
      <c r="M86" s="9">
        <v>273</v>
      </c>
      <c r="N86" s="9">
        <v>298</v>
      </c>
      <c r="O86" s="9">
        <v>359</v>
      </c>
      <c r="P86" s="9">
        <v>400</v>
      </c>
      <c r="Q86" s="9">
        <v>443</v>
      </c>
    </row>
    <row r="87" spans="1:29" x14ac:dyDescent="0.25">
      <c r="A87" s="9">
        <f t="shared" si="7"/>
        <v>86</v>
      </c>
      <c r="B87" s="9">
        <f t="array" ref="B87">IF(C87="",0,IF(OR(C87=Country_Comparison!$S$19:$S$38),1,0))</f>
        <v>0</v>
      </c>
      <c r="C87" s="9" t="str">
        <f t="shared" si="19"/>
        <v>Andorra</v>
      </c>
      <c r="D87" s="6">
        <f t="shared" si="20"/>
        <v>439</v>
      </c>
      <c r="E87" s="6">
        <f>IF(COUNTIF(I87:XFD87,"&gt;"&amp;0)=0,,HLOOKUP(COUNTIF(I87:XFD87,"&gt;"&amp;0)-1,I$1:XFD87,A87+1,FALSE))</f>
        <v>439</v>
      </c>
      <c r="F87" s="7">
        <f>IF(COUNTIF(I87:XFD87,"&gt;"&amp;0)=0,,HLOOKUP(COUNTIF(I87:XFD87,"&gt;"&amp;0)-MIN($F$1+1,COUNTIF(I87:XFD87,"&gt;"&amp;0)),I$1:XFD87,A87+1,FALSE))</f>
        <v>334</v>
      </c>
      <c r="G87" s="8">
        <f t="shared" si="18"/>
        <v>1.0561937924446099</v>
      </c>
      <c r="H87" s="13" t="s">
        <v>109</v>
      </c>
      <c r="I87" s="9">
        <v>113</v>
      </c>
      <c r="J87" s="9">
        <v>133</v>
      </c>
      <c r="K87" s="9">
        <v>164</v>
      </c>
      <c r="L87" s="9">
        <v>188</v>
      </c>
      <c r="M87" s="9">
        <v>224</v>
      </c>
      <c r="N87" s="9">
        <v>267</v>
      </c>
      <c r="O87" s="9">
        <v>308</v>
      </c>
      <c r="P87" s="9">
        <v>334</v>
      </c>
      <c r="Q87" s="9">
        <v>370</v>
      </c>
      <c r="R87" s="9">
        <v>376</v>
      </c>
      <c r="S87" s="9">
        <v>390</v>
      </c>
      <c r="T87" s="9">
        <v>428</v>
      </c>
      <c r="U87" s="9">
        <v>439</v>
      </c>
    </row>
    <row r="88" spans="1:29" x14ac:dyDescent="0.25">
      <c r="A88" s="9">
        <f t="shared" si="7"/>
        <v>87</v>
      </c>
      <c r="B88" s="9">
        <f t="array" ref="B88">IF(C88="",0,IF(OR(C88=Country_Comparison!$S$19:$S$38),1,0))</f>
        <v>0</v>
      </c>
      <c r="C88" s="9" t="str">
        <f t="shared" si="19"/>
        <v>North Macedonia</v>
      </c>
      <c r="D88" s="6">
        <f t="shared" si="20"/>
        <v>430</v>
      </c>
      <c r="E88" s="6">
        <f>IF(COUNTIF(I88:XFD88,"&gt;"&amp;0)=0,,HLOOKUP(COUNTIF(I88:XFD88,"&gt;"&amp;0)-1,I$1:XFD88,A88+1,FALSE))</f>
        <v>430</v>
      </c>
      <c r="F88" s="7">
        <f>IF(COUNTIF(I88:XFD88,"&gt;"&amp;0)=0,,HLOOKUP(COUNTIF(I88:XFD88,"&gt;"&amp;0)-MIN($F$1+1,COUNTIF(I88:XFD88,"&gt;"&amp;0)),I$1:XFD88,A88+1,FALSE))</f>
        <v>259</v>
      </c>
      <c r="G88" s="8">
        <f t="shared" si="18"/>
        <v>1.1067097557241419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  <c r="Q88" s="9">
        <v>285</v>
      </c>
      <c r="R88" s="9">
        <v>329</v>
      </c>
      <c r="S88" s="9">
        <v>354</v>
      </c>
      <c r="T88" s="9">
        <v>384</v>
      </c>
      <c r="U88" s="9">
        <v>430</v>
      </c>
    </row>
    <row r="89" spans="1:29" x14ac:dyDescent="0.25">
      <c r="A89" s="9">
        <f t="shared" si="7"/>
        <v>88</v>
      </c>
      <c r="B89" s="9">
        <f t="array" ref="B89">IF(C89="",0,IF(OR(C89=Country_Comparison!$S$19:$S$38),1,0))</f>
        <v>0</v>
      </c>
      <c r="C89" s="9" t="str">
        <f t="shared" si="19"/>
        <v>Kuwait</v>
      </c>
      <c r="D89" s="6">
        <f t="shared" si="20"/>
        <v>417</v>
      </c>
      <c r="E89" s="6">
        <f>IF(COUNTIF(I89:XFD89,"&gt;"&amp;0)=0,,HLOOKUP(COUNTIF(I89:XFD89,"&gt;"&amp;0)-1,I$1:XFD89,A89+1,FALSE))</f>
        <v>417</v>
      </c>
      <c r="F89" s="7">
        <f>IF(COUNTIF(I89:XFD89,"&gt;"&amp;0)=0,,HLOOKUP(COUNTIF(I89:XFD89,"&gt;"&amp;0)-MIN($F$1+1,COUNTIF(I89:XFD89,"&gt;"&amp;0)),I$1:XFD89,A89+1,FALSE))</f>
        <v>255</v>
      </c>
      <c r="G89" s="8">
        <f t="shared" si="18"/>
        <v>1.103364927302297</v>
      </c>
      <c r="H89" s="13" t="s">
        <v>74</v>
      </c>
      <c r="I89" s="9">
        <v>104</v>
      </c>
      <c r="J89" s="9">
        <v>112</v>
      </c>
      <c r="K89" s="9">
        <v>123</v>
      </c>
      <c r="L89" s="9">
        <v>130</v>
      </c>
      <c r="M89" s="9">
        <v>142</v>
      </c>
      <c r="N89" s="9">
        <v>148</v>
      </c>
      <c r="O89" s="9">
        <v>159</v>
      </c>
      <c r="P89" s="9">
        <v>176</v>
      </c>
      <c r="Q89" s="9">
        <v>188</v>
      </c>
      <c r="R89" s="9">
        <v>189</v>
      </c>
      <c r="S89" s="9">
        <v>191</v>
      </c>
      <c r="T89" s="9">
        <v>195</v>
      </c>
      <c r="U89" s="9">
        <v>208</v>
      </c>
      <c r="V89" s="9">
        <v>225</v>
      </c>
      <c r="W89" s="9">
        <v>235</v>
      </c>
      <c r="X89" s="9">
        <v>255</v>
      </c>
      <c r="Y89" s="9">
        <v>266</v>
      </c>
      <c r="Z89" s="9">
        <v>289</v>
      </c>
      <c r="AA89" s="9">
        <v>317</v>
      </c>
      <c r="AB89" s="9">
        <v>342</v>
      </c>
      <c r="AC89" s="9">
        <v>417</v>
      </c>
    </row>
    <row r="90" spans="1:29" x14ac:dyDescent="0.25">
      <c r="A90" s="9">
        <f t="shared" si="7"/>
        <v>89</v>
      </c>
      <c r="B90" s="9">
        <f t="array" ref="B90">IF(C90="",0,IF(OR(C90=Country_Comparison!$S$19:$S$38),1,0))</f>
        <v>0</v>
      </c>
      <c r="C90" s="9" t="str">
        <f t="shared" si="19"/>
        <v>Costa Rica</v>
      </c>
      <c r="D90" s="6">
        <f t="shared" si="20"/>
        <v>416</v>
      </c>
      <c r="E90" s="6">
        <f>IF(COUNTIF(I90:XFD90,"&gt;"&amp;0)=0,,HLOOKUP(COUNTIF(I90:XFD90,"&gt;"&amp;0)-1,I$1:XFD90,A90+1,FALSE))</f>
        <v>416</v>
      </c>
      <c r="F90" s="7">
        <f>IF(COUNTIF(I90:XFD90,"&gt;"&amp;0)=0,,HLOOKUP(COUNTIF(I90:XFD90,"&gt;"&amp;0)-MIN($F$1+1,COUNTIF(I90:XFD90,"&gt;"&amp;0)),I$1:XFD90,A90+1,FALSE))</f>
        <v>314</v>
      </c>
      <c r="G90" s="8">
        <f t="shared" si="18"/>
        <v>1.0578710603353454</v>
      </c>
      <c r="H90" s="13" t="s">
        <v>159</v>
      </c>
      <c r="I90" s="9">
        <v>117</v>
      </c>
      <c r="J90" s="9">
        <v>134</v>
      </c>
      <c r="K90" s="9">
        <v>158</v>
      </c>
      <c r="L90" s="9">
        <v>177</v>
      </c>
      <c r="M90" s="9">
        <v>201</v>
      </c>
      <c r="N90" s="9">
        <v>231</v>
      </c>
      <c r="O90" s="9">
        <v>263</v>
      </c>
      <c r="P90" s="9">
        <v>295</v>
      </c>
      <c r="Q90" s="9">
        <v>314</v>
      </c>
      <c r="R90" s="9">
        <v>330</v>
      </c>
      <c r="S90" s="9">
        <v>347</v>
      </c>
      <c r="T90" s="9">
        <v>375</v>
      </c>
      <c r="U90" s="9">
        <v>396</v>
      </c>
      <c r="V90" s="9">
        <v>416</v>
      </c>
    </row>
    <row r="91" spans="1:29" x14ac:dyDescent="0.25">
      <c r="A91" s="9">
        <f t="shared" si="7"/>
        <v>90</v>
      </c>
      <c r="B91" s="9">
        <f t="array" ref="B91">IF(C91="",0,IF(OR(C91=Country_Comparison!$S$19:$S$38),1,0))</f>
        <v>0</v>
      </c>
      <c r="C91" s="9" t="str">
        <f t="shared" si="19"/>
        <v>Cyprus</v>
      </c>
      <c r="D91" s="6">
        <f t="shared" si="20"/>
        <v>396</v>
      </c>
      <c r="E91" s="6">
        <f>IF(COUNTIF(I91:XFD91,"&gt;"&amp;0)=0,,HLOOKUP(COUNTIF(I91:XFD91,"&gt;"&amp;0)-1,I$1:XFD91,A91+1,FALSE))</f>
        <v>396</v>
      </c>
      <c r="F91" s="7">
        <f>IF(COUNTIF(I91:XFD91,"&gt;"&amp;0)=0,,HLOOKUP(COUNTIF(I91:XFD91,"&gt;"&amp;0)-MIN($F$1+1,COUNTIF(I91:XFD91,"&gt;"&amp;0)),I$1:XFD91,A91+1,FALSE))</f>
        <v>214</v>
      </c>
      <c r="G91" s="8">
        <f t="shared" si="18"/>
        <v>1.1309835351491324</v>
      </c>
      <c r="H91" s="13" t="s">
        <v>231</v>
      </c>
      <c r="I91" s="9">
        <v>116</v>
      </c>
      <c r="J91" s="9">
        <v>124</v>
      </c>
      <c r="K91" s="9">
        <v>132</v>
      </c>
      <c r="L91" s="9">
        <v>146</v>
      </c>
      <c r="M91" s="9">
        <v>162</v>
      </c>
      <c r="N91" s="9">
        <v>179</v>
      </c>
      <c r="O91" s="9">
        <v>214</v>
      </c>
      <c r="P91" s="9">
        <v>230</v>
      </c>
      <c r="Q91" s="9">
        <v>262</v>
      </c>
      <c r="R91" s="9">
        <v>320</v>
      </c>
      <c r="S91" s="9">
        <v>356</v>
      </c>
      <c r="T91" s="9">
        <v>396</v>
      </c>
    </row>
    <row r="92" spans="1:29" x14ac:dyDescent="0.25">
      <c r="A92" s="9">
        <f t="shared" si="7"/>
        <v>91</v>
      </c>
      <c r="B92" s="9">
        <f t="array" ref="B92">IF(C92="",0,IF(OR(C92=Country_Comparison!$S$19:$S$38),1,0))</f>
        <v>0</v>
      </c>
      <c r="C92" s="9" t="str">
        <f t="shared" si="19"/>
        <v>Belarus</v>
      </c>
      <c r="D92" s="6">
        <f t="shared" si="20"/>
        <v>351</v>
      </c>
      <c r="E92" s="6">
        <f>IF(COUNTIF(I92:XFD92,"&gt;"&amp;0)=0,,HLOOKUP(COUNTIF(I92:XFD92,"&gt;"&amp;0)-1,I$1:XFD92,A92+1,FALSE))</f>
        <v>351</v>
      </c>
      <c r="F92" s="7">
        <f>IF(COUNTIF(I92:XFD92,"&gt;"&amp;0)=0,,HLOOKUP(COUNTIF(I92:XFD92,"&gt;"&amp;0)-MIN($F$1+1,COUNTIF(I92:XFD92,"&gt;"&amp;0)),I$1:XFD92,A92+1,FALSE))</f>
        <v>152</v>
      </c>
      <c r="G92" s="8">
        <f t="shared" si="18"/>
        <v>1.2327240872914074</v>
      </c>
      <c r="H92" s="13" t="s">
        <v>91</v>
      </c>
      <c r="I92" s="9">
        <v>152</v>
      </c>
      <c r="J92" s="9">
        <v>152</v>
      </c>
      <c r="K92" s="9">
        <v>163</v>
      </c>
      <c r="L92" s="9">
        <v>304</v>
      </c>
      <c r="M92" s="9">
        <v>351</v>
      </c>
    </row>
    <row r="93" spans="1:29" x14ac:dyDescent="0.25">
      <c r="A93" s="9">
        <f t="shared" si="7"/>
        <v>92</v>
      </c>
      <c r="B93" s="9">
        <f t="array" ref="B93">IF(C93="",0,IF(OR(C93=Country_Comparison!$S$19:$S$38),1,0))</f>
        <v>0</v>
      </c>
      <c r="C93" s="9" t="str">
        <f t="shared" si="19"/>
        <v>Taiwan*</v>
      </c>
      <c r="D93" s="6">
        <f t="shared" si="20"/>
        <v>348</v>
      </c>
      <c r="E93" s="6">
        <f>IF(COUNTIF(I93:XFD93,"&gt;"&amp;0)=0,,HLOOKUP(COUNTIF(I93:XFD93,"&gt;"&amp;0)-1,I$1:XFD93,A93+1,FALSE))</f>
        <v>348</v>
      </c>
      <c r="F93" s="7">
        <f>IF(COUNTIF(I93:XFD93,"&gt;"&amp;0)=0,,HLOOKUP(COUNTIF(I93:XFD93,"&gt;"&amp;0)-MIN($F$1+1,COUNTIF(I93:XFD93,"&gt;"&amp;0)),I$1:XFD93,A93+1,FALSE))</f>
        <v>298</v>
      </c>
      <c r="G93" s="8">
        <f t="shared" si="18"/>
        <v>1.0315079891270091</v>
      </c>
      <c r="H93" s="13" t="s">
        <v>342</v>
      </c>
      <c r="I93" s="9">
        <v>100</v>
      </c>
      <c r="J93" s="9">
        <v>108</v>
      </c>
      <c r="K93" s="9">
        <v>135</v>
      </c>
      <c r="L93" s="9">
        <v>153</v>
      </c>
      <c r="M93" s="9">
        <v>169</v>
      </c>
      <c r="N93" s="9">
        <v>195</v>
      </c>
      <c r="O93" s="9">
        <v>215</v>
      </c>
      <c r="P93" s="9">
        <v>235</v>
      </c>
      <c r="Q93" s="9">
        <v>252</v>
      </c>
      <c r="R93" s="9">
        <v>267</v>
      </c>
      <c r="S93" s="9">
        <v>283</v>
      </c>
      <c r="T93" s="9">
        <v>298</v>
      </c>
      <c r="U93" s="9">
        <v>306</v>
      </c>
      <c r="V93" s="9">
        <v>322</v>
      </c>
      <c r="W93" s="9">
        <v>329</v>
      </c>
      <c r="X93" s="9">
        <v>339</v>
      </c>
      <c r="Y93" s="9">
        <v>348</v>
      </c>
    </row>
    <row r="94" spans="1:29" x14ac:dyDescent="0.25">
      <c r="A94" s="9">
        <f t="shared" si="7"/>
        <v>93</v>
      </c>
      <c r="B94" s="9">
        <f t="array" ref="B94">IF(C94="",0,IF(OR(C94=Country_Comparison!$S$19:$S$38),1,0))</f>
        <v>0</v>
      </c>
      <c r="C94" s="9" t="str">
        <f t="shared" si="19"/>
        <v>Jordan</v>
      </c>
      <c r="D94" s="6">
        <f t="shared" si="20"/>
        <v>310</v>
      </c>
      <c r="E94" s="6">
        <f>IF(COUNTIF(I94:XFD94,"&gt;"&amp;0)=0,,HLOOKUP(COUNTIF(I94:XFD94,"&gt;"&amp;0)-1,I$1:XFD94,A94+1,FALSE))</f>
        <v>310</v>
      </c>
      <c r="F94" s="7">
        <f>IF(COUNTIF(I94:XFD94,"&gt;"&amp;0)=0,,HLOOKUP(COUNTIF(I94:XFD94,"&gt;"&amp;0)-MIN($F$1+1,COUNTIF(I94:XFD94,"&gt;"&amp;0)),I$1:XFD94,A94+1,FALSE))</f>
        <v>259</v>
      </c>
      <c r="G94" s="8">
        <f t="shared" si="18"/>
        <v>1.0366028199522954</v>
      </c>
      <c r="H94" s="13" t="s">
        <v>125</v>
      </c>
      <c r="I94" s="9">
        <v>112</v>
      </c>
      <c r="J94" s="9">
        <v>127</v>
      </c>
      <c r="K94" s="9">
        <v>154</v>
      </c>
      <c r="L94" s="9">
        <v>172</v>
      </c>
      <c r="M94" s="9">
        <v>212</v>
      </c>
      <c r="N94" s="9">
        <v>235</v>
      </c>
      <c r="O94" s="9">
        <v>246</v>
      </c>
      <c r="P94" s="9">
        <v>259</v>
      </c>
      <c r="Q94" s="9">
        <v>268</v>
      </c>
      <c r="R94" s="9">
        <v>274</v>
      </c>
      <c r="S94" s="9">
        <v>278</v>
      </c>
      <c r="T94" s="9">
        <v>299</v>
      </c>
      <c r="U94" s="9">
        <v>310</v>
      </c>
    </row>
    <row r="95" spans="1:29" x14ac:dyDescent="0.25">
      <c r="A95" s="9">
        <f t="shared" si="7"/>
        <v>94</v>
      </c>
      <c r="B95" s="9">
        <f t="array" ref="B95">IF(C95="",0,IF(OR(C95=Country_Comparison!$S$19:$S$38),1,0))</f>
        <v>0</v>
      </c>
      <c r="C95" s="9" t="str">
        <f t="shared" si="19"/>
        <v>Albania</v>
      </c>
      <c r="D95" s="6">
        <f t="shared" si="20"/>
        <v>304</v>
      </c>
      <c r="E95" s="6">
        <f>IF(COUNTIF(I95:XFD95,"&gt;"&amp;0)=0,,HLOOKUP(COUNTIF(I95:XFD95,"&gt;"&amp;0)-1,I$1:XFD95,A95+1,FALSE))</f>
        <v>304</v>
      </c>
      <c r="F95" s="7">
        <f>IF(COUNTIF(I95:XFD95,"&gt;"&amp;0)=0,,HLOOKUP(COUNTIF(I95:XFD95,"&gt;"&amp;0)-MIN($F$1+1,COUNTIF(I95:XFD95,"&gt;"&amp;0)),I$1:XFD95,A95+1,FALSE))</f>
        <v>212</v>
      </c>
      <c r="G95" s="8">
        <f t="shared" si="18"/>
        <v>1.0747502245718175</v>
      </c>
      <c r="H95" s="13" t="s">
        <v>230</v>
      </c>
      <c r="I95" s="9">
        <v>104</v>
      </c>
      <c r="J95" s="9">
        <v>123</v>
      </c>
      <c r="K95" s="9">
        <v>146</v>
      </c>
      <c r="L95" s="9">
        <v>174</v>
      </c>
      <c r="M95" s="9">
        <v>186</v>
      </c>
      <c r="N95" s="9">
        <v>197</v>
      </c>
      <c r="O95" s="9">
        <v>212</v>
      </c>
      <c r="P95" s="9">
        <v>223</v>
      </c>
      <c r="Q95" s="9">
        <v>243</v>
      </c>
      <c r="R95" s="9">
        <v>259</v>
      </c>
      <c r="S95" s="9">
        <v>277</v>
      </c>
      <c r="T95" s="9">
        <v>304</v>
      </c>
    </row>
    <row r="96" spans="1:29" x14ac:dyDescent="0.25">
      <c r="A96" s="9">
        <f t="shared" si="7"/>
        <v>95</v>
      </c>
      <c r="B96" s="9">
        <f t="array" ref="B96">IF(C96="",0,IF(OR(C96=Country_Comparison!$S$19:$S$38),1,0))</f>
        <v>0</v>
      </c>
      <c r="C96" s="9" t="str">
        <f t="shared" si="19"/>
        <v>Burkina Faso</v>
      </c>
      <c r="D96" s="6">
        <f t="shared" si="20"/>
        <v>302</v>
      </c>
      <c r="E96" s="6">
        <f>IF(COUNTIF(I96:XFD96,"&gt;"&amp;0)=0,,HLOOKUP(COUNTIF(I96:XFD96,"&gt;"&amp;0)-1,I$1:XFD96,A96+1,FALSE))</f>
        <v>302</v>
      </c>
      <c r="F96" s="7">
        <f>IF(COUNTIF(I96:XFD96,"&gt;"&amp;0)=0,,HLOOKUP(COUNTIF(I96:XFD96,"&gt;"&amp;0)-MIN($F$1+1,COUNTIF(I96:XFD96,"&gt;"&amp;0)),I$1:XFD96,A96+1,FALSE))</f>
        <v>222</v>
      </c>
      <c r="G96" s="8">
        <f t="shared" si="18"/>
        <v>1.0634835918555305</v>
      </c>
      <c r="H96" s="13" t="s">
        <v>279</v>
      </c>
      <c r="I96" s="9">
        <v>114</v>
      </c>
      <c r="J96" s="9">
        <v>146</v>
      </c>
      <c r="K96" s="9">
        <v>152</v>
      </c>
      <c r="L96" s="9">
        <v>180</v>
      </c>
      <c r="M96" s="9">
        <v>207</v>
      </c>
      <c r="N96" s="9">
        <v>222</v>
      </c>
      <c r="O96" s="9">
        <v>246</v>
      </c>
      <c r="P96" s="9">
        <v>261</v>
      </c>
      <c r="Q96" s="9">
        <v>282</v>
      </c>
      <c r="R96" s="9">
        <v>288</v>
      </c>
      <c r="S96" s="9">
        <v>302</v>
      </c>
    </row>
    <row r="97" spans="1:28" x14ac:dyDescent="0.25">
      <c r="A97" s="9">
        <f t="shared" si="7"/>
        <v>96</v>
      </c>
      <c r="B97" s="9">
        <f t="array" ref="B97">IF(C97="",0,IF(OR(C97=Country_Comparison!$S$19:$S$38),1,0))</f>
        <v>0</v>
      </c>
      <c r="C97" s="9" t="str">
        <f t="shared" si="19"/>
        <v>Afghanistan</v>
      </c>
      <c r="D97" s="6">
        <f t="shared" si="20"/>
        <v>281</v>
      </c>
      <c r="E97" s="6">
        <f>IF(COUNTIF(I97:XFD97,"&gt;"&amp;0)=0,,HLOOKUP(COUNTIF(I97:XFD97,"&gt;"&amp;0)-1,I$1:XFD97,A97+1,FALSE))</f>
        <v>281</v>
      </c>
      <c r="F97" s="7">
        <f>IF(COUNTIF(I97:XFD97,"&gt;"&amp;0)=0,,HLOOKUP(COUNTIF(I97:XFD97,"&gt;"&amp;0)-MIN($F$1+1,COUNTIF(I97:XFD97,"&gt;"&amp;0)),I$1:XFD97,A97+1,FALSE))</f>
        <v>120</v>
      </c>
      <c r="G97" s="8">
        <f t="shared" si="18"/>
        <v>1.1855094351795548</v>
      </c>
      <c r="H97" s="13" t="s">
        <v>72</v>
      </c>
      <c r="I97" s="9">
        <v>110</v>
      </c>
      <c r="J97" s="9">
        <v>110</v>
      </c>
      <c r="K97" s="9">
        <v>120</v>
      </c>
      <c r="L97" s="9">
        <v>170</v>
      </c>
      <c r="M97" s="9">
        <v>174</v>
      </c>
      <c r="N97" s="9">
        <v>237</v>
      </c>
      <c r="O97" s="9">
        <v>273</v>
      </c>
      <c r="P97" s="9">
        <v>281</v>
      </c>
    </row>
    <row r="98" spans="1:28" x14ac:dyDescent="0.25">
      <c r="A98" s="9">
        <f t="shared" si="7"/>
        <v>97</v>
      </c>
      <c r="B98" s="9">
        <f t="array" ref="B98">IF(C98="",0,IF(OR(C98=Country_Comparison!$S$19:$S$38),1,0))</f>
        <v>0</v>
      </c>
      <c r="C98" s="9" t="str">
        <f t="shared" si="19"/>
        <v>Cuba</v>
      </c>
      <c r="D98" s="6">
        <f t="shared" si="20"/>
        <v>269</v>
      </c>
      <c r="E98" s="6">
        <f>IF(COUNTIF(I98:XFD98,"&gt;"&amp;0)=0,,HLOOKUP(COUNTIF(I98:XFD98,"&gt;"&amp;0)-1,I$1:XFD98,A98+1,FALSE))</f>
        <v>269</v>
      </c>
      <c r="F98" s="7">
        <f>IF(COUNTIF(I98:XFD98,"&gt;"&amp;0)=0,,HLOOKUP(COUNTIF(I98:XFD98,"&gt;"&amp;0)-MIN($F$1+1,COUNTIF(I98:XFD98,"&gt;"&amp;0)),I$1:XFD98,A98+1,FALSE))</f>
        <v>139</v>
      </c>
      <c r="G98" s="8">
        <f t="shared" ref="G98:G129" si="21">IF(COUNTIF(I98:XFD98,"&gt;"&amp;0)=0,,(E98/F98)^(1/MIN(COUNTIF(I98:XFD98,"&gt;"&amp;0)-1,$F$1)))</f>
        <v>1.1411625109827095</v>
      </c>
      <c r="H98" s="13" t="s">
        <v>410</v>
      </c>
      <c r="I98" s="9">
        <v>119</v>
      </c>
      <c r="J98" s="9">
        <v>139</v>
      </c>
      <c r="K98" s="9">
        <v>170</v>
      </c>
      <c r="L98" s="9">
        <v>186</v>
      </c>
      <c r="M98" s="9">
        <v>212</v>
      </c>
      <c r="N98" s="9">
        <v>233</v>
      </c>
      <c r="O98" s="9">
        <v>269</v>
      </c>
    </row>
    <row r="99" spans="1:28" x14ac:dyDescent="0.25">
      <c r="A99" s="9">
        <f t="shared" si="7"/>
        <v>98</v>
      </c>
      <c r="B99" s="9">
        <f t="array" ref="B99">IF(C99="",0,IF(OR(C99=Country_Comparison!$S$19:$S$38),1,0))</f>
        <v>0</v>
      </c>
      <c r="C99" s="9" t="str">
        <f t="shared" si="19"/>
        <v>Oman</v>
      </c>
      <c r="D99" s="6">
        <f t="shared" si="20"/>
        <v>252</v>
      </c>
      <c r="E99" s="6">
        <f>IF(COUNTIF(I99:XFD99,"&gt;"&amp;0)=0,,HLOOKUP(COUNTIF(I99:XFD99,"&gt;"&amp;0)-1,I$1:XFD99,A99+1,FALSE))</f>
        <v>252</v>
      </c>
      <c r="F99" s="7">
        <f>IF(COUNTIF(I99:XFD99,"&gt;"&amp;0)=0,,HLOOKUP(COUNTIF(I99:XFD99,"&gt;"&amp;0)-MIN($F$1+1,COUNTIF(I99:XFD99,"&gt;"&amp;0)),I$1:XFD99,A99+1,FALSE))</f>
        <v>167</v>
      </c>
      <c r="G99" s="8">
        <f t="shared" si="21"/>
        <v>1.0857674400929671</v>
      </c>
      <c r="H99" s="13" t="s">
        <v>71</v>
      </c>
      <c r="I99" s="9">
        <v>109</v>
      </c>
      <c r="J99" s="9">
        <v>131</v>
      </c>
      <c r="K99" s="9">
        <v>152</v>
      </c>
      <c r="L99" s="9">
        <v>167</v>
      </c>
      <c r="M99" s="9">
        <v>179</v>
      </c>
      <c r="N99" s="9">
        <v>192</v>
      </c>
      <c r="O99" s="9">
        <v>210</v>
      </c>
      <c r="P99" s="9">
        <v>231</v>
      </c>
      <c r="Q99" s="9">
        <v>252</v>
      </c>
    </row>
    <row r="100" spans="1:28" x14ac:dyDescent="0.25">
      <c r="A100" s="9">
        <f t="shared" si="7"/>
        <v>99</v>
      </c>
      <c r="B100" s="9">
        <f t="array" ref="B100">IF(C100="",0,IF(OR(C100=Country_Comparison!$S$19:$S$38),1,0))</f>
        <v>0</v>
      </c>
      <c r="C100" s="9" t="str">
        <f t="shared" si="19"/>
        <v>San Marino</v>
      </c>
      <c r="D100" s="6">
        <f t="shared" si="20"/>
        <v>245</v>
      </c>
      <c r="E100" s="6">
        <f>IF(COUNTIF(I100:XFD100,"&gt;"&amp;0)=0,,HLOOKUP(COUNTIF(I100:XFD100,"&gt;"&amp;0)-1,I$1:XFD100,A100+1,FALSE))</f>
        <v>245</v>
      </c>
      <c r="F100" s="7">
        <f>IF(COUNTIF(I100:XFD100,"&gt;"&amp;0)=0,,HLOOKUP(COUNTIF(I100:XFD100,"&gt;"&amp;0)-MIN($F$1+1,COUNTIF(I100:XFD100,"&gt;"&amp;0)),I$1:XFD100,A100+1,FALSE))</f>
        <v>224</v>
      </c>
      <c r="G100" s="8">
        <f t="shared" si="21"/>
        <v>1.0180840023201989</v>
      </c>
      <c r="H100" s="13" t="s">
        <v>90</v>
      </c>
      <c r="I100" s="9">
        <v>101</v>
      </c>
      <c r="J100" s="9">
        <v>109</v>
      </c>
      <c r="K100" s="9">
        <v>109</v>
      </c>
      <c r="L100" s="9">
        <v>119</v>
      </c>
      <c r="M100" s="9">
        <v>119</v>
      </c>
      <c r="N100" s="9">
        <v>144</v>
      </c>
      <c r="O100" s="9">
        <v>144</v>
      </c>
      <c r="P100" s="9">
        <v>175</v>
      </c>
      <c r="Q100" s="9">
        <v>187</v>
      </c>
      <c r="R100" s="9">
        <v>187</v>
      </c>
      <c r="S100" s="9">
        <v>208</v>
      </c>
      <c r="T100" s="9">
        <v>208</v>
      </c>
      <c r="U100" s="9">
        <v>223</v>
      </c>
      <c r="V100" s="9">
        <v>224</v>
      </c>
      <c r="W100" s="9">
        <v>224</v>
      </c>
      <c r="X100" s="9">
        <v>230</v>
      </c>
      <c r="Y100" s="9">
        <v>236</v>
      </c>
      <c r="Z100" s="9">
        <v>236</v>
      </c>
      <c r="AA100" s="9">
        <v>245</v>
      </c>
      <c r="AB100" s="9">
        <v>245</v>
      </c>
    </row>
    <row r="101" spans="1:28" x14ac:dyDescent="0.25">
      <c r="A101" s="9">
        <f t="shared" si="7"/>
        <v>100</v>
      </c>
      <c r="B101" s="9">
        <f t="array" ref="B101">IF(C101="",0,IF(OR(C101=Country_Comparison!$S$19:$S$38),1,0))</f>
        <v>0</v>
      </c>
      <c r="C101" s="9" t="str">
        <f t="shared" ref="C101:C132" si="22">IF(H101="","",H101)</f>
        <v>Vietnam</v>
      </c>
      <c r="D101" s="6">
        <f t="shared" ref="D101:D132" si="23">MAX(I101:JF101)</f>
        <v>237</v>
      </c>
      <c r="E101" s="6">
        <f>IF(COUNTIF(I101:XFD101,"&gt;"&amp;0)=0,,HLOOKUP(COUNTIF(I101:XFD101,"&gt;"&amp;0)-1,I$1:XFD101,A101+1,FALSE))</f>
        <v>237</v>
      </c>
      <c r="F101" s="7">
        <f>IF(COUNTIF(I101:XFD101,"&gt;"&amp;0)=0,,HLOOKUP(COUNTIF(I101:XFD101,"&gt;"&amp;0)-MIN($F$1+1,COUNTIF(I101:XFD101,"&gt;"&amp;0)),I$1:XFD101,A101+1,FALSE))</f>
        <v>188</v>
      </c>
      <c r="G101" s="8">
        <f t="shared" si="21"/>
        <v>1.0474133364173059</v>
      </c>
      <c r="H101" s="13" t="s">
        <v>343</v>
      </c>
      <c r="I101" s="9">
        <v>113</v>
      </c>
      <c r="J101" s="9">
        <v>123</v>
      </c>
      <c r="K101" s="9">
        <v>134</v>
      </c>
      <c r="L101" s="9">
        <v>141</v>
      </c>
      <c r="M101" s="9">
        <v>153</v>
      </c>
      <c r="N101" s="9">
        <v>163</v>
      </c>
      <c r="O101" s="9">
        <v>174</v>
      </c>
      <c r="P101" s="9">
        <v>188</v>
      </c>
      <c r="Q101" s="9">
        <v>203</v>
      </c>
      <c r="R101" s="9">
        <v>212</v>
      </c>
      <c r="S101" s="9">
        <v>218</v>
      </c>
      <c r="T101" s="9">
        <v>233</v>
      </c>
      <c r="U101" s="9">
        <v>237</v>
      </c>
    </row>
    <row r="102" spans="1:28" x14ac:dyDescent="0.25">
      <c r="A102" s="9">
        <f t="shared" si="7"/>
        <v>101</v>
      </c>
      <c r="B102" s="9">
        <f t="array" ref="B102">IF(C102="",0,IF(OR(C102=Country_Comparison!$S$19:$S$38),1,0))</f>
        <v>0</v>
      </c>
      <c r="C102" s="9" t="str">
        <f t="shared" si="22"/>
        <v>Honduras</v>
      </c>
      <c r="D102" s="6">
        <f t="shared" si="23"/>
        <v>222</v>
      </c>
      <c r="E102" s="6">
        <f>IF(COUNTIF(I102:XFD102,"&gt;"&amp;0)=0,,HLOOKUP(COUNTIF(I102:XFD102,"&gt;"&amp;0)-1,I$1:XFD102,A102+1,FALSE))</f>
        <v>222</v>
      </c>
      <c r="F102" s="7">
        <f>IF(COUNTIF(I102:XFD102,"&gt;"&amp;0)=0,,HLOOKUP(COUNTIF(I102:XFD102,"&gt;"&amp;0)-MIN($F$1+1,COUNTIF(I102:XFD102,"&gt;"&amp;0)),I$1:XFD102,A102+1,FALSE))</f>
        <v>110</v>
      </c>
      <c r="G102" s="8">
        <f t="shared" si="21"/>
        <v>1.1507793439246243</v>
      </c>
      <c r="H102" s="13" t="s">
        <v>348</v>
      </c>
      <c r="I102" s="9">
        <v>110</v>
      </c>
      <c r="J102" s="9">
        <v>139</v>
      </c>
      <c r="K102" s="9">
        <v>141</v>
      </c>
      <c r="L102" s="9">
        <v>172</v>
      </c>
      <c r="M102" s="9">
        <v>219</v>
      </c>
      <c r="N102" s="9">
        <v>222</v>
      </c>
    </row>
    <row r="103" spans="1:28" x14ac:dyDescent="0.25">
      <c r="A103" s="9">
        <f t="shared" si="7"/>
        <v>102</v>
      </c>
      <c r="B103" s="9">
        <f t="array" ref="B103">IF(C103="",0,IF(OR(C103=Country_Comparison!$S$19:$S$38),1,0))</f>
        <v>0</v>
      </c>
      <c r="C103" s="9" t="str">
        <f t="shared" si="22"/>
        <v>Cote d'Ivoire</v>
      </c>
      <c r="D103" s="6">
        <f t="shared" si="23"/>
        <v>218</v>
      </c>
      <c r="E103" s="6">
        <f>IF(COUNTIF(I103:XFD103,"&gt;"&amp;0)=0,,HLOOKUP(COUNTIF(I103:XFD103,"&gt;"&amp;0)-1,I$1:XFD103,A103+1,FALSE))</f>
        <v>218</v>
      </c>
      <c r="F103" s="7">
        <f>IF(COUNTIF(I103:XFD103,"&gt;"&amp;0)=0,,HLOOKUP(COUNTIF(I103:XFD103,"&gt;"&amp;0)-MIN($F$1+1,COUNTIF(I103:XFD103,"&gt;"&amp;0)),I$1:XFD103,A103+1,FALSE))</f>
        <v>165</v>
      </c>
      <c r="G103" s="8">
        <f t="shared" si="21"/>
        <v>1.057290937943117</v>
      </c>
      <c r="H103" s="13" t="s">
        <v>352</v>
      </c>
      <c r="I103" s="9">
        <v>101</v>
      </c>
      <c r="J103" s="9">
        <v>101</v>
      </c>
      <c r="K103" s="9">
        <v>165</v>
      </c>
      <c r="L103" s="9">
        <v>168</v>
      </c>
      <c r="M103" s="9">
        <v>179</v>
      </c>
      <c r="N103" s="9">
        <v>190</v>
      </c>
      <c r="O103" s="9">
        <v>194</v>
      </c>
      <c r="P103" s="9">
        <v>218</v>
      </c>
    </row>
    <row r="104" spans="1:28" x14ac:dyDescent="0.25">
      <c r="A104" s="9">
        <f t="shared" si="7"/>
        <v>103</v>
      </c>
      <c r="B104" s="9">
        <f t="array" ref="B104">IF(C104="",0,IF(OR(C104=Country_Comparison!$S$19:$S$38),1,0))</f>
        <v>0</v>
      </c>
      <c r="C104" s="9" t="str">
        <f t="shared" si="22"/>
        <v>Nigeria</v>
      </c>
      <c r="D104" s="6">
        <f t="shared" si="23"/>
        <v>210</v>
      </c>
      <c r="E104" s="6">
        <f>IF(COUNTIF(I104:XFD104,"&gt;"&amp;0)=0,,HLOOKUP(COUNTIF(I104:XFD104,"&gt;"&amp;0)-1,I$1:XFD104,A104+1,FALSE))</f>
        <v>210</v>
      </c>
      <c r="F104" s="7">
        <f>IF(COUNTIF(I104:XFD104,"&gt;"&amp;0)=0,,HLOOKUP(COUNTIF(I104:XFD104,"&gt;"&amp;0)-MIN($F$1+1,COUNTIF(I104:XFD104,"&gt;"&amp;0)),I$1:XFD104,A104+1,FALSE))</f>
        <v>111</v>
      </c>
      <c r="G104" s="8">
        <f t="shared" si="21"/>
        <v>1.1360024373838433</v>
      </c>
      <c r="H104" s="13" t="s">
        <v>96</v>
      </c>
      <c r="I104" s="9">
        <v>111</v>
      </c>
      <c r="J104" s="9">
        <v>131</v>
      </c>
      <c r="K104" s="9">
        <v>135</v>
      </c>
      <c r="L104" s="9">
        <v>174</v>
      </c>
      <c r="M104" s="9">
        <v>184</v>
      </c>
      <c r="N104" s="9">
        <v>210</v>
      </c>
    </row>
    <row r="105" spans="1:28" x14ac:dyDescent="0.25">
      <c r="A105" s="9">
        <f t="shared" si="7"/>
        <v>104</v>
      </c>
      <c r="B105" s="9">
        <f t="array" ref="B105">IF(C105="",0,IF(OR(C105=Country_Comparison!$S$19:$S$38),1,0))</f>
        <v>0</v>
      </c>
      <c r="C105" s="9" t="str">
        <f t="shared" si="22"/>
        <v>Senegal</v>
      </c>
      <c r="D105" s="6">
        <f t="shared" si="23"/>
        <v>207</v>
      </c>
      <c r="E105" s="6">
        <f>IF(COUNTIF(I105:XFD105,"&gt;"&amp;0)=0,,HLOOKUP(COUNTIF(I105:XFD105,"&gt;"&amp;0)-1,I$1:XFD105,A105+1,FALSE))</f>
        <v>207</v>
      </c>
      <c r="F105" s="7">
        <f>IF(COUNTIF(I105:XFD105,"&gt;"&amp;0)=0,,HLOOKUP(COUNTIF(I105:XFD105,"&gt;"&amp;0)-MIN($F$1+1,COUNTIF(I105:XFD105,"&gt;"&amp;0)),I$1:XFD105,A105+1,FALSE))</f>
        <v>142</v>
      </c>
      <c r="G105" s="8">
        <f t="shared" si="21"/>
        <v>1.0782920424200635</v>
      </c>
      <c r="H105" s="13" t="s">
        <v>114</v>
      </c>
      <c r="I105" s="9">
        <v>105</v>
      </c>
      <c r="J105" s="9">
        <v>119</v>
      </c>
      <c r="K105" s="9">
        <v>130</v>
      </c>
      <c r="L105" s="9">
        <v>142</v>
      </c>
      <c r="M105" s="9">
        <v>162</v>
      </c>
      <c r="N105" s="9">
        <v>175</v>
      </c>
      <c r="O105" s="9">
        <v>190</v>
      </c>
      <c r="P105" s="9">
        <v>195</v>
      </c>
      <c r="Q105" s="9">
        <v>207</v>
      </c>
    </row>
    <row r="106" spans="1:28" x14ac:dyDescent="0.25">
      <c r="A106" s="9">
        <f t="shared" si="7"/>
        <v>105</v>
      </c>
      <c r="B106" s="9">
        <f t="array" ref="B106">IF(C106="",0,IF(OR(C106=Country_Comparison!$S$19:$S$38),1,0))</f>
        <v>0</v>
      </c>
      <c r="C106" s="9" t="str">
        <f t="shared" si="22"/>
        <v>Malta</v>
      </c>
      <c r="D106" s="6">
        <f t="shared" si="23"/>
        <v>202</v>
      </c>
      <c r="E106" s="6">
        <f>IF(COUNTIF(I106:XFD106,"&gt;"&amp;0)=0,,HLOOKUP(COUNTIF(I106:XFD106,"&gt;"&amp;0)-1,I$1:XFD106,A106+1,FALSE))</f>
        <v>202</v>
      </c>
      <c r="F106" s="7">
        <f>IF(COUNTIF(I106:XFD106,"&gt;"&amp;0)=0,,HLOOKUP(COUNTIF(I106:XFD106,"&gt;"&amp;0)-MIN($F$1+1,COUNTIF(I106:XFD106,"&gt;"&amp;0)),I$1:XFD106,A106+1,FALSE))</f>
        <v>151</v>
      </c>
      <c r="G106" s="8">
        <f t="shared" si="21"/>
        <v>1.0599243865298906</v>
      </c>
      <c r="H106" s="13" t="s">
        <v>177</v>
      </c>
      <c r="I106" s="9">
        <v>107</v>
      </c>
      <c r="J106" s="9">
        <v>110</v>
      </c>
      <c r="K106" s="9">
        <v>129</v>
      </c>
      <c r="L106" s="9">
        <v>134</v>
      </c>
      <c r="M106" s="9">
        <v>139</v>
      </c>
      <c r="N106" s="9">
        <v>149</v>
      </c>
      <c r="O106" s="9">
        <v>151</v>
      </c>
      <c r="P106" s="9">
        <v>156</v>
      </c>
      <c r="Q106" s="9">
        <v>169</v>
      </c>
      <c r="R106" s="9">
        <v>188</v>
      </c>
      <c r="S106" s="9">
        <v>196</v>
      </c>
      <c r="T106" s="9">
        <v>202</v>
      </c>
    </row>
    <row r="107" spans="1:28" x14ac:dyDescent="0.25">
      <c r="A107" s="9">
        <f t="shared" si="7"/>
        <v>106</v>
      </c>
      <c r="B107" s="9">
        <f t="array" ref="B107">IF(C107="",0,IF(OR(C107=Country_Comparison!$S$19:$S$38),1,0))</f>
        <v>0</v>
      </c>
      <c r="C107" s="9" t="str">
        <f t="shared" si="22"/>
        <v>Sri Lanka</v>
      </c>
      <c r="D107" s="6">
        <f t="shared" si="23"/>
        <v>159</v>
      </c>
      <c r="E107" s="6">
        <f>IF(COUNTIF(I107:XFD107,"&gt;"&amp;0)=0,,HLOOKUP(COUNTIF(I107:XFD107,"&gt;"&amp;0)-1,I$1:XFD107,A107+1,FALSE))</f>
        <v>159</v>
      </c>
      <c r="F107" s="7">
        <f>IF(COUNTIF(I107:XFD107,"&gt;"&amp;0)=0,,HLOOKUP(COUNTIF(I107:XFD107,"&gt;"&amp;0)-MIN($F$1+1,COUNTIF(I107:XFD107,"&gt;"&amp;0)),I$1:XFD107,A107+1,FALSE))</f>
        <v>117</v>
      </c>
      <c r="G107" s="8">
        <f t="shared" si="21"/>
        <v>1.063266797710132</v>
      </c>
      <c r="H107" s="13" t="s">
        <v>52</v>
      </c>
      <c r="I107" s="9">
        <v>102</v>
      </c>
      <c r="J107" s="9">
        <v>102</v>
      </c>
      <c r="K107" s="9">
        <v>106</v>
      </c>
      <c r="L107" s="9">
        <v>106</v>
      </c>
      <c r="M107" s="9">
        <v>113</v>
      </c>
      <c r="N107" s="9">
        <v>117</v>
      </c>
      <c r="O107" s="9">
        <v>122</v>
      </c>
      <c r="P107" s="9">
        <v>143</v>
      </c>
      <c r="Q107" s="9">
        <v>146</v>
      </c>
      <c r="R107" s="9">
        <v>151</v>
      </c>
      <c r="S107" s="9">
        <v>159</v>
      </c>
    </row>
    <row r="108" spans="1:28" x14ac:dyDescent="0.25">
      <c r="A108" s="9">
        <f t="shared" si="7"/>
        <v>107</v>
      </c>
      <c r="B108" s="9">
        <f t="array" ref="B108">IF(C108="",0,IF(OR(C108=Country_Comparison!$S$19:$S$38),1,0))</f>
        <v>0</v>
      </c>
      <c r="C108" s="9" t="str">
        <f t="shared" si="22"/>
        <v>Georgia</v>
      </c>
      <c r="D108" s="6">
        <f t="shared" si="23"/>
        <v>155</v>
      </c>
      <c r="E108" s="6">
        <f>IF(COUNTIF(I108:XFD108,"&gt;"&amp;0)=0,,HLOOKUP(COUNTIF(I108:XFD108,"&gt;"&amp;0)-1,I$1:XFD108,A108+1,FALSE))</f>
        <v>155</v>
      </c>
      <c r="F108" s="7">
        <f>IF(COUNTIF(I108:XFD108,"&gt;"&amp;0)=0,,HLOOKUP(COUNTIF(I108:XFD108,"&gt;"&amp;0)-MIN($F$1+1,COUNTIF(I108:XFD108,"&gt;"&amp;0)),I$1:XFD108,A108+1,FALSE))</f>
        <v>103</v>
      </c>
      <c r="G108" s="8">
        <f t="shared" si="21"/>
        <v>1.1075762088499446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</row>
    <row r="109" spans="1:28" x14ac:dyDescent="0.25">
      <c r="A109" s="9">
        <f t="shared" si="7"/>
        <v>108</v>
      </c>
      <c r="B109" s="9">
        <f t="array" ref="B109">IF(C109="",0,IF(OR(C109=Country_Comparison!$S$19:$S$38),1,0))</f>
        <v>0</v>
      </c>
      <c r="C109" s="9" t="str">
        <f t="shared" si="22"/>
        <v>Brunei</v>
      </c>
      <c r="D109" s="6">
        <f t="shared" si="23"/>
        <v>134</v>
      </c>
      <c r="E109" s="6">
        <f>IF(COUNTIF(I109:XFD109,"&gt;"&amp;0)=0,,HLOOKUP(COUNTIF(I109:XFD109,"&gt;"&amp;0)-1,I$1:XFD109,A109+1,FALSE))</f>
        <v>134</v>
      </c>
      <c r="F109" s="7">
        <f>IF(COUNTIF(I109:XFD109,"&gt;"&amp;0)=0,,HLOOKUP(COUNTIF(I109:XFD109,"&gt;"&amp;0)-MIN($F$1+1,COUNTIF(I109:XFD109,"&gt;"&amp;0)),I$1:XFD109,A109+1,FALSE))</f>
        <v>126</v>
      </c>
      <c r="G109" s="8">
        <f t="shared" si="21"/>
        <v>1.0123876780645376</v>
      </c>
      <c r="H109" s="13" t="s">
        <v>233</v>
      </c>
      <c r="I109" s="9">
        <v>104</v>
      </c>
      <c r="J109" s="9">
        <v>109</v>
      </c>
      <c r="K109" s="9">
        <v>114</v>
      </c>
      <c r="L109" s="9">
        <v>115</v>
      </c>
      <c r="M109" s="9">
        <v>120</v>
      </c>
      <c r="N109" s="9">
        <v>126</v>
      </c>
      <c r="O109" s="9">
        <v>127</v>
      </c>
      <c r="P109" s="9">
        <v>129</v>
      </c>
      <c r="Q109" s="9">
        <v>131</v>
      </c>
      <c r="R109" s="9">
        <v>133</v>
      </c>
      <c r="S109" s="9">
        <v>134</v>
      </c>
    </row>
    <row r="110" spans="1:28" x14ac:dyDescent="0.25">
      <c r="A110" s="9">
        <f t="shared" si="7"/>
        <v>109</v>
      </c>
      <c r="B110" s="9">
        <f t="array" ref="B110">IF(C110="",0,IF(OR(C110=Country_Comparison!$S$19:$S$38),1,0))</f>
        <v>0</v>
      </c>
      <c r="C110" s="9" t="str">
        <f t="shared" si="22"/>
        <v>Congo (Kinshasa)</v>
      </c>
      <c r="D110" s="6">
        <f t="shared" si="23"/>
        <v>134</v>
      </c>
      <c r="E110" s="6">
        <f>IF(COUNTIF(I110:XFD110,"&gt;"&amp;0)=0,,HLOOKUP(COUNTIF(I110:XFD110,"&gt;"&amp;0)-1,I$1:XFD110,A110+1,FALSE))</f>
        <v>134</v>
      </c>
      <c r="F110" s="7">
        <f>IF(COUNTIF(I110:XFD110,"&gt;"&amp;0)=0,,HLOOKUP(COUNTIF(I110:XFD110,"&gt;"&amp;0)-MIN($F$1+1,COUNTIF(I110:XFD110,"&gt;"&amp;0)),I$1:XFD110,A110+1,FALSE))</f>
        <v>109</v>
      </c>
      <c r="G110" s="8">
        <f t="shared" si="21"/>
        <v>1.108764085892548</v>
      </c>
      <c r="H110" s="13" t="s">
        <v>351</v>
      </c>
      <c r="I110" s="9">
        <v>109</v>
      </c>
      <c r="J110" s="9">
        <v>134</v>
      </c>
      <c r="K110" s="9">
        <v>134</v>
      </c>
    </row>
    <row r="111" spans="1:28" x14ac:dyDescent="0.25">
      <c r="A111" s="9">
        <f t="shared" si="7"/>
        <v>110</v>
      </c>
      <c r="B111" s="9">
        <f t="array" ref="B111">IF(C111="",0,IF(OR(C111=Country_Comparison!$S$19:$S$38),1,0))</f>
        <v>0</v>
      </c>
      <c r="C111" s="9" t="str">
        <f t="shared" si="22"/>
        <v>Bolivia</v>
      </c>
      <c r="D111" s="6">
        <f t="shared" si="23"/>
        <v>132</v>
      </c>
      <c r="E111" s="6">
        <f>IF(COUNTIF(I111:XFD111,"&gt;"&amp;0)=0,,HLOOKUP(COUNTIF(I111:XFD111,"&gt;"&amp;0)-1,I$1:XFD111,A111+1,FALSE))</f>
        <v>132</v>
      </c>
      <c r="F111" s="7">
        <f>IF(COUNTIF(I111:XFD111,"&gt;"&amp;0)=0,,HLOOKUP(COUNTIF(I111:XFD111,"&gt;"&amp;0)-MIN($F$1+1,COUNTIF(I111:XFD111,"&gt;"&amp;0)),I$1:XFD111,A111+1,FALSE))</f>
        <v>107</v>
      </c>
      <c r="G111" s="8">
        <f t="shared" si="21"/>
        <v>1.0724985602284749</v>
      </c>
      <c r="H111" s="13" t="s">
        <v>346</v>
      </c>
      <c r="I111" s="9">
        <v>107</v>
      </c>
      <c r="J111" s="9">
        <v>115</v>
      </c>
      <c r="K111" s="9">
        <v>123</v>
      </c>
      <c r="L111" s="9">
        <v>132</v>
      </c>
    </row>
    <row r="112" spans="1:28" x14ac:dyDescent="0.25">
      <c r="A112" s="9">
        <f t="shared" si="7"/>
        <v>111</v>
      </c>
      <c r="B112" s="9">
        <f t="array" ref="B112">IF(C112="",0,IF(OR(C112=Country_Comparison!$S$19:$S$38),1,0))</f>
        <v>0</v>
      </c>
      <c r="C112" s="9" t="str">
        <f t="shared" si="22"/>
        <v>Kenya</v>
      </c>
      <c r="D112" s="6">
        <f t="shared" si="23"/>
        <v>122</v>
      </c>
      <c r="E112" s="6">
        <f>IF(COUNTIF(I112:XFD112,"&gt;"&amp;0)=0,,HLOOKUP(COUNTIF(I112:XFD112,"&gt;"&amp;0)-1,I$1:XFD112,A112+1,FALSE))</f>
        <v>122</v>
      </c>
      <c r="F112" s="7">
        <f>IF(COUNTIF(I112:XFD112,"&gt;"&amp;0)=0,,HLOOKUP(COUNTIF(I112:XFD112,"&gt;"&amp;0)-MIN($F$1+1,COUNTIF(I112:XFD112,"&gt;"&amp;0)),I$1:XFD112,A112+1,FALSE))</f>
        <v>110</v>
      </c>
      <c r="G112" s="8">
        <f t="shared" si="21"/>
        <v>1.1090909090909091</v>
      </c>
      <c r="H112" s="13" t="s">
        <v>423</v>
      </c>
      <c r="I112" s="9">
        <v>110</v>
      </c>
      <c r="J112" s="9">
        <v>122</v>
      </c>
    </row>
    <row r="113" spans="1:14" x14ac:dyDescent="0.25">
      <c r="A113" s="9">
        <f t="shared" si="7"/>
        <v>112</v>
      </c>
      <c r="B113" s="9">
        <f t="array" ref="B113">IF(C113="",0,IF(OR(C113=Country_Comparison!$S$19:$S$38),1,0))</f>
        <v>0</v>
      </c>
      <c r="C113" s="9" t="str">
        <f t="shared" si="22"/>
        <v>Cambodia</v>
      </c>
      <c r="D113" s="6">
        <f t="shared" si="23"/>
        <v>114</v>
      </c>
      <c r="E113" s="6">
        <f>IF(COUNTIF(I113:XFD113,"&gt;"&amp;0)=0,,HLOOKUP(COUNTIF(I113:XFD113,"&gt;"&amp;0)-1,I$1:XFD113,A113+1,FALSE))</f>
        <v>114</v>
      </c>
      <c r="F113" s="7">
        <f>IF(COUNTIF(I113:XFD113,"&gt;"&amp;0)=0,,HLOOKUP(COUNTIF(I113:XFD113,"&gt;"&amp;0)-MIN($F$1+1,COUNTIF(I113:XFD113,"&gt;"&amp;0)),I$1:XFD113,A113+1,FALSE))</f>
        <v>103</v>
      </c>
      <c r="G113" s="8">
        <f t="shared" si="21"/>
        <v>1.0205012131356173</v>
      </c>
      <c r="H113" s="13" t="s">
        <v>51</v>
      </c>
      <c r="I113" s="9">
        <v>103</v>
      </c>
      <c r="J113" s="9">
        <v>107</v>
      </c>
      <c r="K113" s="9">
        <v>109</v>
      </c>
      <c r="L113" s="9">
        <v>109</v>
      </c>
      <c r="M113" s="9">
        <v>110</v>
      </c>
      <c r="N113" s="9">
        <v>114</v>
      </c>
    </row>
    <row r="114" spans="1:14" x14ac:dyDescent="0.25">
      <c r="A114" s="9">
        <f t="shared" si="7"/>
        <v>113</v>
      </c>
      <c r="B114" s="9">
        <f t="array" ref="B114">IF(C114="",0,IF(OR(C114=Country_Comparison!$S$19:$S$38),1,0))</f>
        <v>0</v>
      </c>
      <c r="C114" s="9" t="str">
        <f t="shared" si="22"/>
        <v/>
      </c>
      <c r="D114" s="6">
        <f t="shared" si="23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1"/>
        <v>0</v>
      </c>
    </row>
    <row r="115" spans="1:14" x14ac:dyDescent="0.25">
      <c r="A115" s="9">
        <f t="shared" si="7"/>
        <v>114</v>
      </c>
      <c r="B115" s="9">
        <f t="array" ref="B115">IF(C115="",0,IF(OR(C115=Country_Comparison!$S$19:$S$38),1,0))</f>
        <v>0</v>
      </c>
      <c r="C115" s="9" t="str">
        <f t="shared" si="22"/>
        <v/>
      </c>
      <c r="D115" s="6">
        <f t="shared" si="23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1"/>
        <v>0</v>
      </c>
    </row>
    <row r="116" spans="1:14" x14ac:dyDescent="0.25">
      <c r="A116" s="9">
        <f t="shared" si="7"/>
        <v>115</v>
      </c>
      <c r="B116" s="9">
        <f t="array" ref="B116">IF(C116="",0,IF(OR(C116=Country_Comparison!$S$19:$S$38),1,0))</f>
        <v>0</v>
      </c>
      <c r="C116" s="9" t="str">
        <f t="shared" si="22"/>
        <v/>
      </c>
      <c r="D116" s="6">
        <f t="shared" si="23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1"/>
        <v>0</v>
      </c>
    </row>
    <row r="117" spans="1:14" x14ac:dyDescent="0.25">
      <c r="A117" s="9">
        <f t="shared" si="7"/>
        <v>116</v>
      </c>
      <c r="B117" s="9">
        <f t="array" ref="B117">IF(C117="",0,IF(OR(C117=Country_Comparison!$S$19:$S$38),1,0))</f>
        <v>0</v>
      </c>
      <c r="C117" s="9" t="str">
        <f t="shared" si="22"/>
        <v/>
      </c>
      <c r="D117" s="6">
        <f t="shared" si="23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1"/>
        <v>0</v>
      </c>
    </row>
    <row r="118" spans="1:14" x14ac:dyDescent="0.25">
      <c r="A118" s="9">
        <f t="shared" si="7"/>
        <v>117</v>
      </c>
      <c r="B118" s="9">
        <f t="array" ref="B118">IF(C118="",0,IF(OR(C118=Country_Comparison!$S$19:$S$38),1,0))</f>
        <v>0</v>
      </c>
      <c r="C118" s="9" t="str">
        <f t="shared" si="22"/>
        <v/>
      </c>
      <c r="D118" s="6">
        <f t="shared" si="23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1"/>
        <v>0</v>
      </c>
    </row>
    <row r="119" spans="1:14" x14ac:dyDescent="0.25">
      <c r="A119" s="9">
        <f t="shared" si="7"/>
        <v>118</v>
      </c>
      <c r="B119" s="9">
        <f t="array" ref="B119">IF(C119="",0,IF(OR(C119=Country_Comparison!$S$19:$S$38),1,0))</f>
        <v>0</v>
      </c>
      <c r="C119" s="9" t="str">
        <f t="shared" si="22"/>
        <v/>
      </c>
      <c r="D119" s="6">
        <f t="shared" si="23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1"/>
        <v>0</v>
      </c>
    </row>
    <row r="120" spans="1:14" x14ac:dyDescent="0.25">
      <c r="A120" s="9">
        <f t="shared" si="7"/>
        <v>119</v>
      </c>
      <c r="B120" s="9">
        <f t="array" ref="B120">IF(C120="",0,IF(OR(C120=Country_Comparison!$S$19:$S$38),1,0))</f>
        <v>0</v>
      </c>
      <c r="C120" s="9" t="str">
        <f t="shared" si="22"/>
        <v/>
      </c>
      <c r="D120" s="6">
        <f t="shared" si="23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1"/>
        <v>0</v>
      </c>
    </row>
    <row r="121" spans="1:14" x14ac:dyDescent="0.25">
      <c r="A121" s="9">
        <f t="shared" si="7"/>
        <v>120</v>
      </c>
      <c r="B121" s="9">
        <f t="array" ref="B121">IF(C121="",0,IF(OR(C121=Country_Comparison!$S$19:$S$38),1,0))</f>
        <v>0</v>
      </c>
      <c r="C121" s="9" t="str">
        <f t="shared" si="22"/>
        <v/>
      </c>
      <c r="D121" s="6">
        <f t="shared" si="23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1"/>
        <v>0</v>
      </c>
    </row>
    <row r="122" spans="1:14" x14ac:dyDescent="0.25">
      <c r="A122" s="9">
        <f t="shared" si="7"/>
        <v>121</v>
      </c>
      <c r="B122" s="9">
        <f t="array" ref="B122">IF(C122="",0,IF(OR(C122=Country_Comparison!$S$19:$S$38),1,0))</f>
        <v>0</v>
      </c>
      <c r="C122" s="9" t="str">
        <f t="shared" si="22"/>
        <v/>
      </c>
      <c r="D122" s="6">
        <f t="shared" si="23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1"/>
        <v>0</v>
      </c>
    </row>
    <row r="123" spans="1:14" x14ac:dyDescent="0.25">
      <c r="A123" s="9">
        <f t="shared" si="7"/>
        <v>122</v>
      </c>
      <c r="B123" s="9">
        <f t="array" ref="B123">IF(C123="",0,IF(OR(C123=Country_Comparison!$S$19:$S$38),1,0))</f>
        <v>0</v>
      </c>
      <c r="C123" s="9" t="str">
        <f t="shared" si="22"/>
        <v/>
      </c>
      <c r="D123" s="6">
        <f t="shared" si="23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1"/>
        <v>0</v>
      </c>
    </row>
    <row r="124" spans="1:14" x14ac:dyDescent="0.25">
      <c r="A124" s="9">
        <f t="shared" si="7"/>
        <v>123</v>
      </c>
      <c r="B124" s="9">
        <f t="array" ref="B124">IF(C124="",0,IF(OR(C124=Country_Comparison!$S$19:$S$38),1,0))</f>
        <v>0</v>
      </c>
      <c r="C124" s="9" t="str">
        <f t="shared" si="22"/>
        <v/>
      </c>
      <c r="D124" s="6">
        <f t="shared" si="23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1"/>
        <v>0</v>
      </c>
    </row>
    <row r="125" spans="1:14" x14ac:dyDescent="0.25">
      <c r="A125" s="9">
        <f t="shared" si="7"/>
        <v>124</v>
      </c>
      <c r="B125" s="9">
        <f t="array" ref="B125">IF(C125="",0,IF(OR(C125=Country_Comparison!$S$19:$S$38),1,0))</f>
        <v>0</v>
      </c>
      <c r="C125" s="9" t="str">
        <f t="shared" si="22"/>
        <v/>
      </c>
      <c r="D125" s="6">
        <f t="shared" si="23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1"/>
        <v>0</v>
      </c>
    </row>
    <row r="126" spans="1:14" x14ac:dyDescent="0.25">
      <c r="A126" s="9">
        <f t="shared" si="7"/>
        <v>125</v>
      </c>
      <c r="B126" s="9">
        <f t="array" ref="B126">IF(C126="",0,IF(OR(C126=Country_Comparison!$S$19:$S$38),1,0))</f>
        <v>0</v>
      </c>
      <c r="C126" s="9" t="str">
        <f t="shared" si="22"/>
        <v/>
      </c>
      <c r="D126" s="6">
        <f t="shared" si="23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1"/>
        <v>0</v>
      </c>
    </row>
    <row r="127" spans="1:14" x14ac:dyDescent="0.25">
      <c r="A127" s="9">
        <f t="shared" si="7"/>
        <v>126</v>
      </c>
      <c r="B127" s="9">
        <f t="array" ref="B127">IF(C127="",0,IF(OR(C127=Country_Comparison!$S$19:$S$38),1,0))</f>
        <v>0</v>
      </c>
      <c r="C127" s="9" t="str">
        <f t="shared" si="22"/>
        <v/>
      </c>
      <c r="D127" s="6">
        <f t="shared" si="23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1"/>
        <v>0</v>
      </c>
    </row>
    <row r="128" spans="1:14" x14ac:dyDescent="0.25">
      <c r="A128" s="9">
        <f t="shared" si="7"/>
        <v>127</v>
      </c>
      <c r="B128" s="9">
        <f t="array" ref="B128">IF(C128="",0,IF(OR(C128=Country_Comparison!$S$19:$S$38),1,0))</f>
        <v>0</v>
      </c>
      <c r="C128" s="9" t="str">
        <f t="shared" si="22"/>
        <v/>
      </c>
      <c r="D128" s="6">
        <f t="shared" si="23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1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IF(C129="",0,IF(OR(C129=Country_Comparison!$S$19:$S$38),1,0))</f>
        <v>0</v>
      </c>
      <c r="C129" s="9" t="str">
        <f t="shared" si="22"/>
        <v/>
      </c>
      <c r="D129" s="6">
        <f t="shared" si="23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1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IF(C130="",0,IF(OR(C130=Country_Comparison!$S$19:$S$38),1,0))</f>
        <v>0</v>
      </c>
      <c r="C130" s="9" t="str">
        <f t="shared" si="22"/>
        <v/>
      </c>
      <c r="D130" s="6">
        <f t="shared" si="23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4">IF(COUNTIF(I130:XFD130,"&gt;"&amp;0)=0,,(E130/F130)^(1/MIN(COUNTIF(I130:XFD130,"&gt;"&amp;0)-1,$F$1)))</f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IF(C131="",0,IF(OR(C131=Country_Comparison!$S$19:$S$38),1,0))</f>
        <v>0</v>
      </c>
      <c r="C131" s="9" t="str">
        <f t="shared" si="22"/>
        <v/>
      </c>
      <c r="D131" s="6">
        <f t="shared" si="23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4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IF(C132="",0,IF(OR(C132=Country_Comparison!$S$19:$S$38),1,0))</f>
        <v>0</v>
      </c>
      <c r="C132" s="9" t="str">
        <f t="shared" si="22"/>
        <v/>
      </c>
      <c r="D132" s="6">
        <f t="shared" si="23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4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IF(C133="",0,IF(OR(C133=Country_Comparison!$S$19:$S$38),1,0))</f>
        <v>0</v>
      </c>
      <c r="C133" s="9" t="str">
        <f t="shared" ref="C133:C164" si="25">IF(H133="","",H133)</f>
        <v/>
      </c>
      <c r="D133" s="6">
        <f t="shared" ref="D133:D164" si="26"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4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IF(C134="",0,IF(OR(C134=Country_Comparison!$S$19:$S$38),1,0))</f>
        <v>0</v>
      </c>
      <c r="C134" s="9" t="str">
        <f t="shared" si="25"/>
        <v/>
      </c>
      <c r="D134" s="6">
        <f t="shared" si="26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4"/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IF(C135="",0,IF(OR(C135=Country_Comparison!$S$19:$S$38),1,0))</f>
        <v>0</v>
      </c>
      <c r="C135" s="9" t="str">
        <f t="shared" si="25"/>
        <v/>
      </c>
      <c r="D135" s="6">
        <f t="shared" si="26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4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IF(C136="",0,IF(OR(C136=Country_Comparison!$S$19:$S$38),1,0))</f>
        <v>0</v>
      </c>
      <c r="C136" s="9" t="str">
        <f t="shared" si="25"/>
        <v/>
      </c>
      <c r="D136" s="6">
        <f t="shared" si="26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4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IF(C137="",0,IF(OR(C137=Country_Comparison!$S$19:$S$38),1,0))</f>
        <v>0</v>
      </c>
      <c r="C137" s="9" t="str">
        <f t="shared" si="25"/>
        <v/>
      </c>
      <c r="D137" s="6">
        <f t="shared" si="26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4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IF(C138="",0,IF(OR(C138=Country_Comparison!$S$19:$S$38),1,0))</f>
        <v>0</v>
      </c>
      <c r="C138" s="9" t="str">
        <f t="shared" si="25"/>
        <v/>
      </c>
      <c r="D138" s="6">
        <f t="shared" si="26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4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IF(C139="",0,IF(OR(C139=Country_Comparison!$S$19:$S$38),1,0))</f>
        <v>0</v>
      </c>
      <c r="C139" s="9" t="str">
        <f t="shared" si="25"/>
        <v/>
      </c>
      <c r="D139" s="6">
        <f t="shared" si="26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4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IF(C140="",0,IF(OR(C140=Country_Comparison!$S$19:$S$38),1,0))</f>
        <v>0</v>
      </c>
      <c r="C140" s="9" t="str">
        <f t="shared" si="25"/>
        <v/>
      </c>
      <c r="D140" s="6">
        <f t="shared" si="26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4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IF(C141="",0,IF(OR(C141=Country_Comparison!$S$19:$S$38),1,0))</f>
        <v>0</v>
      </c>
      <c r="C141" s="9" t="str">
        <f t="shared" si="25"/>
        <v/>
      </c>
      <c r="D141" s="6">
        <f t="shared" si="26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4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IF(C142="",0,IF(OR(C142=Country_Comparison!$S$19:$S$38),1,0))</f>
        <v>0</v>
      </c>
      <c r="C142" s="9" t="str">
        <f t="shared" si="25"/>
        <v/>
      </c>
      <c r="D142" s="6">
        <f t="shared" si="26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4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IF(C143="",0,IF(OR(C143=Country_Comparison!$S$19:$S$38),1,0))</f>
        <v>0</v>
      </c>
      <c r="C143" s="9" t="str">
        <f t="shared" si="25"/>
        <v/>
      </c>
      <c r="D143" s="6">
        <f t="shared" si="26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4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IF(C144="",0,IF(OR(C144=Country_Comparison!$S$19:$S$38),1,0))</f>
        <v>0</v>
      </c>
      <c r="C144" s="9" t="str">
        <f t="shared" si="25"/>
        <v/>
      </c>
      <c r="D144" s="6">
        <f t="shared" si="26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4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IF(C145="",0,IF(OR(C145=Country_Comparison!$S$19:$S$38),1,0))</f>
        <v>0</v>
      </c>
      <c r="C145" s="9" t="str">
        <f t="shared" si="25"/>
        <v/>
      </c>
      <c r="D145" s="6">
        <f t="shared" si="26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4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IF(C146="",0,IF(OR(C146=Country_Comparison!$S$19:$S$38),1,0))</f>
        <v>0</v>
      </c>
      <c r="C146" s="9" t="str">
        <f t="shared" si="25"/>
        <v/>
      </c>
      <c r="D146" s="6">
        <f t="shared" si="26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4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IF(C147="",0,IF(OR(C147=Country_Comparison!$S$19:$S$38),1,0))</f>
        <v>0</v>
      </c>
      <c r="C147" s="9" t="str">
        <f t="shared" si="25"/>
        <v/>
      </c>
      <c r="D147" s="6">
        <f t="shared" si="26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4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IF(C148="",0,IF(OR(C148=Country_Comparison!$S$19:$S$38),1,0))</f>
        <v>0</v>
      </c>
      <c r="C148" s="9" t="str">
        <f t="shared" si="25"/>
        <v/>
      </c>
      <c r="D148" s="6">
        <f t="shared" si="26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4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IF(C149="",0,IF(OR(C149=Country_Comparison!$S$19:$S$38),1,0))</f>
        <v>0</v>
      </c>
      <c r="C149" s="9" t="str">
        <f t="shared" si="25"/>
        <v/>
      </c>
      <c r="D149" s="6">
        <f t="shared" si="26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4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IF(C150="",0,IF(OR(C150=Country_Comparison!$S$19:$S$38),1,0))</f>
        <v>0</v>
      </c>
      <c r="C150" s="9" t="str">
        <f t="shared" si="25"/>
        <v/>
      </c>
      <c r="D150" s="6">
        <f t="shared" si="26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4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IF(C151="",0,IF(OR(C151=Country_Comparison!$S$19:$S$38),1,0))</f>
        <v>0</v>
      </c>
      <c r="C151" s="9" t="str">
        <f t="shared" si="25"/>
        <v/>
      </c>
      <c r="D151" s="6">
        <f t="shared" si="26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4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IF(C152="",0,IF(OR(C152=Country_Comparison!$S$19:$S$38),1,0))</f>
        <v>0</v>
      </c>
      <c r="C152" s="9" t="str">
        <f t="shared" si="25"/>
        <v/>
      </c>
      <c r="D152" s="6">
        <f t="shared" si="26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4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IF(C153="",0,IF(OR(C153=Country_Comparison!$S$19:$S$38),1,0))</f>
        <v>0</v>
      </c>
      <c r="C153" s="9" t="str">
        <f t="shared" si="25"/>
        <v/>
      </c>
      <c r="D153" s="6">
        <f t="shared" si="26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4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IF(C154="",0,IF(OR(C154=Country_Comparison!$S$19:$S$38),1,0))</f>
        <v>0</v>
      </c>
      <c r="C154" s="9" t="str">
        <f t="shared" si="25"/>
        <v/>
      </c>
      <c r="D154" s="6">
        <f t="shared" si="26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4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IF(C155="",0,IF(OR(C155=Country_Comparison!$S$19:$S$38),1,0))</f>
        <v>0</v>
      </c>
      <c r="C155" s="9" t="str">
        <f t="shared" si="25"/>
        <v/>
      </c>
      <c r="D155" s="6">
        <f t="shared" si="26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4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IF(C156="",0,IF(OR(C156=Country_Comparison!$S$19:$S$38),1,0))</f>
        <v>0</v>
      </c>
      <c r="C156" s="9" t="str">
        <f t="shared" si="25"/>
        <v/>
      </c>
      <c r="D156" s="6">
        <f t="shared" si="26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4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IF(C157="",0,IF(OR(C157=Country_Comparison!$S$19:$S$38),1,0))</f>
        <v>0</v>
      </c>
      <c r="C157" s="9" t="str">
        <f t="shared" si="25"/>
        <v/>
      </c>
      <c r="D157" s="6">
        <f t="shared" si="26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4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IF(C158="",0,IF(OR(C158=Country_Comparison!$S$19:$S$38),1,0))</f>
        <v>0</v>
      </c>
      <c r="C158" s="9" t="str">
        <f t="shared" si="25"/>
        <v/>
      </c>
      <c r="D158" s="6">
        <f t="shared" si="26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4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IF(C159="",0,IF(OR(C159=Country_Comparison!$S$19:$S$38),1,0))</f>
        <v>0</v>
      </c>
      <c r="C159" s="9" t="str">
        <f t="shared" si="25"/>
        <v/>
      </c>
      <c r="D159" s="6">
        <f t="shared" si="26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4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IF(C160="",0,IF(OR(C160=Country_Comparison!$S$19:$S$38),1,0))</f>
        <v>0</v>
      </c>
      <c r="C160" s="9" t="str">
        <f t="shared" si="25"/>
        <v/>
      </c>
      <c r="D160" s="6">
        <f t="shared" si="26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4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IF(C161="",0,IF(OR(C161=Country_Comparison!$S$19:$S$38),1,0))</f>
        <v>0</v>
      </c>
      <c r="C161" s="9" t="str">
        <f t="shared" si="25"/>
        <v/>
      </c>
      <c r="D161" s="6">
        <f t="shared" si="26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4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IF(C162="",0,IF(OR(C162=Country_Comparison!$S$19:$S$38),1,0))</f>
        <v>0</v>
      </c>
      <c r="C162" s="9" t="str">
        <f t="shared" si="25"/>
        <v/>
      </c>
      <c r="D162" s="6">
        <f t="shared" si="26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27">IF(COUNTIF(I162:XFD162,"&gt;"&amp;0)=0,,(E162/F162)^(1/MIN(COUNTIF(I162:XFD162,"&gt;"&amp;0)-1,$F$1)))</f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IF(C163="",0,IF(OR(C163=Country_Comparison!$S$19:$S$38),1,0))</f>
        <v>0</v>
      </c>
      <c r="C163" s="9" t="str">
        <f t="shared" si="25"/>
        <v/>
      </c>
      <c r="D163" s="6">
        <f t="shared" si="26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7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IF(C164="",0,IF(OR(C164=Country_Comparison!$S$19:$S$38),1,0))</f>
        <v>0</v>
      </c>
      <c r="C164" s="9" t="str">
        <f t="shared" si="25"/>
        <v/>
      </c>
      <c r="D164" s="6">
        <f t="shared" si="26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7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IF(C165="",0,IF(OR(C165=Country_Comparison!$S$19:$S$38),1,0))</f>
        <v>0</v>
      </c>
      <c r="C165" s="9" t="str">
        <f t="shared" ref="C165:C200" si="28">IF(H165="","",H165)</f>
        <v/>
      </c>
      <c r="D165" s="6">
        <f t="shared" ref="D165:D200" si="29"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7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IF(C166="",0,IF(OR(C166=Country_Comparison!$S$19:$S$38),1,0))</f>
        <v>0</v>
      </c>
      <c r="C166" s="9" t="str">
        <f t="shared" si="28"/>
        <v/>
      </c>
      <c r="D166" s="6">
        <f t="shared" si="2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7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IF(C167="",0,IF(OR(C167=Country_Comparison!$S$19:$S$38),1,0))</f>
        <v>0</v>
      </c>
      <c r="C167" s="9" t="str">
        <f t="shared" si="28"/>
        <v/>
      </c>
      <c r="D167" s="6">
        <f t="shared" si="2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7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IF(C168="",0,IF(OR(C168=Country_Comparison!$S$19:$S$38),1,0))</f>
        <v>0</v>
      </c>
      <c r="C168" s="9" t="str">
        <f t="shared" si="28"/>
        <v/>
      </c>
      <c r="D168" s="6">
        <f t="shared" si="2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7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IF(C169="",0,IF(OR(C169=Country_Comparison!$S$19:$S$38),1,0))</f>
        <v>0</v>
      </c>
      <c r="C169" s="9" t="str">
        <f t="shared" si="28"/>
        <v/>
      </c>
      <c r="D169" s="6">
        <f t="shared" si="2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7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IF(C170="",0,IF(OR(C170=Country_Comparison!$S$19:$S$38),1,0))</f>
        <v>0</v>
      </c>
      <c r="C170" s="9" t="str">
        <f t="shared" si="28"/>
        <v/>
      </c>
      <c r="D170" s="6">
        <f t="shared" si="2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7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IF(C171="",0,IF(OR(C171=Country_Comparison!$S$19:$S$38),1,0))</f>
        <v>0</v>
      </c>
      <c r="C171" s="9" t="str">
        <f t="shared" si="28"/>
        <v/>
      </c>
      <c r="D171" s="6">
        <f t="shared" si="2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7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IF(C172="",0,IF(OR(C172=Country_Comparison!$S$19:$S$38),1,0))</f>
        <v>0</v>
      </c>
      <c r="C172" s="9" t="str">
        <f t="shared" si="28"/>
        <v/>
      </c>
      <c r="D172" s="6">
        <f t="shared" si="2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7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IF(C173="",0,IF(OR(C173=Country_Comparison!$S$19:$S$38),1,0))</f>
        <v>0</v>
      </c>
      <c r="C173" s="9" t="str">
        <f t="shared" si="28"/>
        <v/>
      </c>
      <c r="D173" s="6">
        <f t="shared" si="2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7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IF(C174="",0,IF(OR(C174=Country_Comparison!$S$19:$S$38),1,0))</f>
        <v>0</v>
      </c>
      <c r="C174" s="9" t="str">
        <f t="shared" si="28"/>
        <v/>
      </c>
      <c r="D174" s="6">
        <f t="shared" si="2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7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IF(C175="",0,IF(OR(C175=Country_Comparison!$S$19:$S$38),1,0))</f>
        <v>0</v>
      </c>
      <c r="C175" s="9" t="str">
        <f t="shared" si="28"/>
        <v/>
      </c>
      <c r="D175" s="6">
        <f t="shared" si="2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7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IF(C176="",0,IF(OR(C176=Country_Comparison!$S$19:$S$38),1,0))</f>
        <v>0</v>
      </c>
      <c r="C176" s="9" t="str">
        <f t="shared" si="28"/>
        <v/>
      </c>
      <c r="D176" s="6">
        <f t="shared" si="2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7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IF(C177="",0,IF(OR(C177=Country_Comparison!$S$19:$S$38),1,0))</f>
        <v>0</v>
      </c>
      <c r="C177" s="9" t="str">
        <f t="shared" si="28"/>
        <v/>
      </c>
      <c r="D177" s="6">
        <f t="shared" si="2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7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IF(C178="",0,IF(OR(C178=Country_Comparison!$S$19:$S$38),1,0))</f>
        <v>0</v>
      </c>
      <c r="C178" s="9" t="str">
        <f t="shared" si="28"/>
        <v/>
      </c>
      <c r="D178" s="6">
        <f t="shared" si="2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7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IF(C179="",0,IF(OR(C179=Country_Comparison!$S$19:$S$38),1,0))</f>
        <v>0</v>
      </c>
      <c r="C179" s="9" t="str">
        <f t="shared" si="28"/>
        <v/>
      </c>
      <c r="D179" s="6">
        <f t="shared" si="2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7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IF(C180="",0,IF(OR(C180=Country_Comparison!$S$19:$S$38),1,0))</f>
        <v>0</v>
      </c>
      <c r="C180" s="9" t="str">
        <f t="shared" si="28"/>
        <v/>
      </c>
      <c r="D180" s="6">
        <f t="shared" si="2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7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IF(C181="",0,IF(OR(C181=Country_Comparison!$S$19:$S$38),1,0))</f>
        <v>0</v>
      </c>
      <c r="C181" s="9" t="str">
        <f t="shared" si="28"/>
        <v/>
      </c>
      <c r="D181" s="6">
        <f t="shared" si="2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7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IF(C182="",0,IF(OR(C182=Country_Comparison!$S$19:$S$38),1,0))</f>
        <v>0</v>
      </c>
      <c r="C182" s="9" t="str">
        <f t="shared" si="28"/>
        <v/>
      </c>
      <c r="D182" s="6">
        <f t="shared" si="2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7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IF(C183="",0,IF(OR(C183=Country_Comparison!$S$19:$S$38),1,0))</f>
        <v>0</v>
      </c>
      <c r="C183" s="9" t="str">
        <f t="shared" si="28"/>
        <v/>
      </c>
      <c r="D183" s="6">
        <f t="shared" si="2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7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IF(C184="",0,IF(OR(C184=Country_Comparison!$S$19:$S$38),1,0))</f>
        <v>0</v>
      </c>
      <c r="C184" s="9" t="str">
        <f t="shared" si="28"/>
        <v/>
      </c>
      <c r="D184" s="6">
        <f t="shared" si="2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7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IF(C185="",0,IF(OR(C185=Country_Comparison!$S$19:$S$38),1,0))</f>
        <v>0</v>
      </c>
      <c r="C185" s="9" t="str">
        <f t="shared" si="28"/>
        <v/>
      </c>
      <c r="D185" s="6">
        <f t="shared" si="2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7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IF(C186="",0,IF(OR(C186=Country_Comparison!$S$19:$S$38),1,0))</f>
        <v>0</v>
      </c>
      <c r="C186" s="9" t="str">
        <f t="shared" si="28"/>
        <v/>
      </c>
      <c r="D186" s="6">
        <f t="shared" si="2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7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IF(C187="",0,IF(OR(C187=Country_Comparison!$S$19:$S$38),1,0))</f>
        <v>0</v>
      </c>
      <c r="C187" s="9" t="str">
        <f t="shared" si="28"/>
        <v/>
      </c>
      <c r="D187" s="6">
        <f t="shared" si="2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7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IF(C188="",0,IF(OR(C188=Country_Comparison!$S$19:$S$38),1,0))</f>
        <v>0</v>
      </c>
      <c r="C188" s="9" t="str">
        <f t="shared" si="28"/>
        <v/>
      </c>
      <c r="D188" s="6">
        <f t="shared" si="2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7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IF(C189="",0,IF(OR(C189=Country_Comparison!$S$19:$S$38),1,0))</f>
        <v>0</v>
      </c>
      <c r="C189" s="9" t="str">
        <f t="shared" si="28"/>
        <v/>
      </c>
      <c r="D189" s="6">
        <f t="shared" si="2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7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IF(C190="",0,IF(OR(C190=Country_Comparison!$S$19:$S$38),1,0))</f>
        <v>0</v>
      </c>
      <c r="C190" s="9" t="str">
        <f t="shared" si="28"/>
        <v/>
      </c>
      <c r="D190" s="6">
        <f t="shared" si="2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7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IF(C191="",0,IF(OR(C191=Country_Comparison!$S$19:$S$38),1,0))</f>
        <v>0</v>
      </c>
      <c r="C191" s="9" t="str">
        <f t="shared" si="28"/>
        <v/>
      </c>
      <c r="D191" s="6">
        <f t="shared" si="2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7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IF(C192="",0,IF(OR(C192=Country_Comparison!$S$19:$S$38),1,0))</f>
        <v>0</v>
      </c>
      <c r="C192" s="9" t="str">
        <f t="shared" si="28"/>
        <v/>
      </c>
      <c r="D192" s="6">
        <f t="shared" si="2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7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IF(C193="",0,IF(OR(C193=Country_Comparison!$S$19:$S$38),1,0))</f>
        <v>0</v>
      </c>
      <c r="C193" s="9" t="str">
        <f t="shared" si="28"/>
        <v/>
      </c>
      <c r="D193" s="6">
        <f t="shared" si="2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7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IF(C194="",0,IF(OR(C194=Country_Comparison!$S$19:$S$38),1,0))</f>
        <v>0</v>
      </c>
      <c r="C194" s="9" t="str">
        <f t="shared" si="28"/>
        <v/>
      </c>
      <c r="D194" s="6">
        <f t="shared" si="2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0">IF(COUNTIF(I194:XFD194,"&gt;"&amp;0)=0,,(E194/F194)^(1/MIN(COUNTIF(I194:XFD194,"&gt;"&amp;0)-1,$F$1)))</f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IF(C195="",0,IF(OR(C195=Country_Comparison!$S$19:$S$38),1,0))</f>
        <v>0</v>
      </c>
      <c r="C195" s="9" t="str">
        <f t="shared" si="28"/>
        <v/>
      </c>
      <c r="D195" s="6">
        <f t="shared" si="2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0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IF(C196="",0,IF(OR(C196=Country_Comparison!$S$19:$S$38),1,0))</f>
        <v>0</v>
      </c>
      <c r="C196" s="9" t="str">
        <f t="shared" si="28"/>
        <v/>
      </c>
      <c r="D196" s="6">
        <f t="shared" si="2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0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IF(C197="",0,IF(OR(C197=Country_Comparison!$S$19:$S$38),1,0))</f>
        <v>0</v>
      </c>
      <c r="C197" s="9" t="str">
        <f t="shared" si="28"/>
        <v/>
      </c>
      <c r="D197" s="6">
        <f t="shared" si="2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0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IF(C198="",0,IF(OR(C198=Country_Comparison!$S$19:$S$38),1,0))</f>
        <v>0</v>
      </c>
      <c r="C198" s="9" t="str">
        <f t="shared" si="28"/>
        <v/>
      </c>
      <c r="D198" s="6">
        <f t="shared" si="29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0"/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IF(C199="",0,IF(OR(C199=Country_Comparison!$S$19:$S$38),1,0))</f>
        <v>0</v>
      </c>
      <c r="C199" s="9" t="str">
        <f t="shared" si="28"/>
        <v/>
      </c>
      <c r="D199" s="6">
        <f t="shared" si="2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0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IF(C200="",0,IF(OR(C200=Country_Comparison!$S$19:$S$38),1,0))</f>
        <v>0</v>
      </c>
      <c r="C200" s="9" t="str">
        <f t="shared" si="28"/>
        <v/>
      </c>
      <c r="D200" s="6">
        <f t="shared" si="2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0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H8"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 t="shared" ref="A2:A33" si="5"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 t="shared" ref="G2:G33" si="6">IF(COUNTIF(I2:XFD2,"&gt;"&amp;0)=0,,(E2/F2)^(1/MIN(COUNTIF(I2:XFD2,"&gt;"&amp;0)-1,$F$1)))</f>
        <v>1.4</v>
      </c>
      <c r="H2" s="15" t="s">
        <v>430</v>
      </c>
      <c r="I2" s="9">
        <v>10</v>
      </c>
      <c r="J2" s="10">
        <f t="shared" ref="J2:AO2" si="7">I2*1.4</f>
        <v>14</v>
      </c>
      <c r="K2" s="10">
        <f t="shared" si="7"/>
        <v>19.599999999999998</v>
      </c>
      <c r="L2" s="10">
        <f t="shared" si="7"/>
        <v>27.439999999999994</v>
      </c>
      <c r="M2" s="10">
        <f t="shared" si="7"/>
        <v>38.41599999999999</v>
      </c>
      <c r="N2" s="10">
        <f t="shared" si="7"/>
        <v>53.782399999999981</v>
      </c>
      <c r="O2" s="10">
        <f t="shared" si="7"/>
        <v>75.295359999999974</v>
      </c>
      <c r="P2" s="10">
        <f t="shared" si="7"/>
        <v>105.41350399999996</v>
      </c>
      <c r="Q2" s="10">
        <f t="shared" si="7"/>
        <v>147.57890559999993</v>
      </c>
      <c r="R2" s="10">
        <f t="shared" si="7"/>
        <v>206.6104678399999</v>
      </c>
      <c r="S2" s="10">
        <f t="shared" si="7"/>
        <v>289.25465497599981</v>
      </c>
      <c r="T2" s="10">
        <f t="shared" si="7"/>
        <v>404.9565169663997</v>
      </c>
      <c r="U2" s="10">
        <f t="shared" si="7"/>
        <v>566.93912375295952</v>
      </c>
      <c r="V2" s="10">
        <f t="shared" si="7"/>
        <v>793.71477325414332</v>
      </c>
      <c r="W2" s="10">
        <f t="shared" si="7"/>
        <v>1111.2006825558005</v>
      </c>
      <c r="X2" s="10">
        <f t="shared" si="7"/>
        <v>1555.6809555781206</v>
      </c>
      <c r="Y2" s="10">
        <f t="shared" si="7"/>
        <v>2177.9533378093688</v>
      </c>
      <c r="Z2" s="10">
        <f t="shared" si="7"/>
        <v>3049.1346729331162</v>
      </c>
      <c r="AA2" s="10">
        <f t="shared" si="7"/>
        <v>4268.7885421063629</v>
      </c>
      <c r="AB2" s="10">
        <f t="shared" si="7"/>
        <v>5976.3039589489081</v>
      </c>
      <c r="AC2" s="10">
        <f t="shared" si="7"/>
        <v>8366.8255425284715</v>
      </c>
      <c r="AD2" s="10">
        <f t="shared" si="7"/>
        <v>11713.555759539859</v>
      </c>
      <c r="AE2" s="10">
        <f t="shared" si="7"/>
        <v>16398.9780633558</v>
      </c>
      <c r="AF2" s="10">
        <f t="shared" si="7"/>
        <v>22958.56928869812</v>
      </c>
      <c r="AG2" s="10">
        <f t="shared" si="7"/>
        <v>32141.997004177367</v>
      </c>
      <c r="AH2" s="10">
        <f t="shared" si="7"/>
        <v>44998.795805848313</v>
      </c>
      <c r="AI2" s="10">
        <f t="shared" si="7"/>
        <v>62998.314128187631</v>
      </c>
      <c r="AJ2" s="10">
        <f t="shared" si="7"/>
        <v>88197.639779462683</v>
      </c>
      <c r="AK2" s="10">
        <f t="shared" si="7"/>
        <v>123476.69569124775</v>
      </c>
      <c r="AL2" s="10">
        <f t="shared" si="7"/>
        <v>172867.37396774683</v>
      </c>
      <c r="AM2" s="10">
        <f t="shared" si="7"/>
        <v>242014.32355484553</v>
      </c>
      <c r="AN2" s="10">
        <f t="shared" si="7"/>
        <v>338820.05297678371</v>
      </c>
      <c r="AO2" s="10">
        <f t="shared" si="7"/>
        <v>474348.07416749717</v>
      </c>
      <c r="AP2" s="10">
        <f t="shared" ref="AP2:BH2" si="8">AO2*1.4</f>
        <v>664087.30383449595</v>
      </c>
      <c r="AQ2" s="10">
        <f t="shared" si="8"/>
        <v>929722.22536829428</v>
      </c>
      <c r="AR2" s="10">
        <f t="shared" si="8"/>
        <v>1301611.1155156118</v>
      </c>
      <c r="AS2" s="10">
        <f t="shared" si="8"/>
        <v>1822255.5617218565</v>
      </c>
      <c r="AT2" s="10">
        <f t="shared" si="8"/>
        <v>2551157.786410599</v>
      </c>
      <c r="AU2" s="10">
        <f t="shared" si="8"/>
        <v>3571620.9009748385</v>
      </c>
      <c r="AV2" s="10">
        <f t="shared" si="8"/>
        <v>5000269.2613647738</v>
      </c>
      <c r="AW2" s="10">
        <f t="shared" si="8"/>
        <v>7000376.9659106834</v>
      </c>
      <c r="AX2" s="10">
        <f t="shared" si="8"/>
        <v>9800527.7522749566</v>
      </c>
      <c r="AY2" s="10">
        <f t="shared" si="8"/>
        <v>13720738.853184938</v>
      </c>
      <c r="AZ2" s="10">
        <f t="shared" si="8"/>
        <v>19209034.394458912</v>
      </c>
      <c r="BA2" s="10">
        <f t="shared" si="8"/>
        <v>26892648.152242474</v>
      </c>
      <c r="BB2" s="10">
        <f t="shared" si="8"/>
        <v>37649707.413139462</v>
      </c>
      <c r="BC2" s="10">
        <f t="shared" si="8"/>
        <v>52709590.378395244</v>
      </c>
      <c r="BD2" s="10">
        <f t="shared" si="8"/>
        <v>73793426.529753342</v>
      </c>
      <c r="BE2" s="10">
        <f t="shared" si="8"/>
        <v>103310797.14165467</v>
      </c>
      <c r="BF2" s="10">
        <f t="shared" si="8"/>
        <v>144635115.99831653</v>
      </c>
      <c r="BG2" s="10">
        <f t="shared" si="8"/>
        <v>202489162.39764312</v>
      </c>
      <c r="BH2" s="10">
        <f t="shared" si="8"/>
        <v>283484827.35670036</v>
      </c>
    </row>
    <row r="3" spans="1:307" x14ac:dyDescent="0.25">
      <c r="A3" s="9">
        <f t="shared" si="5"/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 t="shared" si="6"/>
        <v>1.3</v>
      </c>
      <c r="H3" s="15" t="s">
        <v>431</v>
      </c>
      <c r="I3" s="9">
        <v>10</v>
      </c>
      <c r="J3" s="10">
        <f t="shared" ref="J3:AO3" si="9">I3*1.3</f>
        <v>13</v>
      </c>
      <c r="K3" s="10">
        <f t="shared" si="9"/>
        <v>16.900000000000002</v>
      </c>
      <c r="L3" s="10">
        <f t="shared" si="9"/>
        <v>21.970000000000002</v>
      </c>
      <c r="M3" s="10">
        <f t="shared" si="9"/>
        <v>28.561000000000003</v>
      </c>
      <c r="N3" s="10">
        <f t="shared" si="9"/>
        <v>37.129300000000008</v>
      </c>
      <c r="O3" s="10">
        <f t="shared" si="9"/>
        <v>48.268090000000015</v>
      </c>
      <c r="P3" s="10">
        <f t="shared" si="9"/>
        <v>62.748517000000021</v>
      </c>
      <c r="Q3" s="10">
        <f t="shared" si="9"/>
        <v>81.573072100000033</v>
      </c>
      <c r="R3" s="10">
        <f t="shared" si="9"/>
        <v>106.04499373000004</v>
      </c>
      <c r="S3" s="10">
        <f t="shared" si="9"/>
        <v>137.85849184900007</v>
      </c>
      <c r="T3" s="10">
        <f t="shared" si="9"/>
        <v>179.21603940370011</v>
      </c>
      <c r="U3" s="10">
        <f t="shared" si="9"/>
        <v>232.98085122481015</v>
      </c>
      <c r="V3" s="10">
        <f t="shared" si="9"/>
        <v>302.87510659225319</v>
      </c>
      <c r="W3" s="10">
        <f t="shared" si="9"/>
        <v>393.73763856992917</v>
      </c>
      <c r="X3" s="10">
        <f t="shared" si="9"/>
        <v>511.85893014090794</v>
      </c>
      <c r="Y3" s="10">
        <f t="shared" si="9"/>
        <v>665.4166091831803</v>
      </c>
      <c r="Z3" s="10">
        <f t="shared" si="9"/>
        <v>865.04159193813439</v>
      </c>
      <c r="AA3" s="10">
        <f t="shared" si="9"/>
        <v>1124.5540695195748</v>
      </c>
      <c r="AB3" s="10">
        <f t="shared" si="9"/>
        <v>1461.9202903754474</v>
      </c>
      <c r="AC3" s="10">
        <f t="shared" si="9"/>
        <v>1900.4963774880816</v>
      </c>
      <c r="AD3" s="10">
        <f t="shared" si="9"/>
        <v>2470.645290734506</v>
      </c>
      <c r="AE3" s="10">
        <f t="shared" si="9"/>
        <v>3211.8388779548582</v>
      </c>
      <c r="AF3" s="10">
        <f t="shared" si="9"/>
        <v>4175.3905413413158</v>
      </c>
      <c r="AG3" s="10">
        <f t="shared" si="9"/>
        <v>5428.0077037437104</v>
      </c>
      <c r="AH3" s="10">
        <f t="shared" si="9"/>
        <v>7056.410014866824</v>
      </c>
      <c r="AI3" s="10">
        <f t="shared" si="9"/>
        <v>9173.3330193268721</v>
      </c>
      <c r="AJ3" s="10">
        <f t="shared" si="9"/>
        <v>11925.332925124934</v>
      </c>
      <c r="AK3" s="10">
        <f t="shared" si="9"/>
        <v>15502.932802662415</v>
      </c>
      <c r="AL3" s="10">
        <f t="shared" si="9"/>
        <v>20153.81264346114</v>
      </c>
      <c r="AM3" s="10">
        <f t="shared" si="9"/>
        <v>26199.956436499484</v>
      </c>
      <c r="AN3" s="10">
        <f t="shared" si="9"/>
        <v>34059.943367449334</v>
      </c>
      <c r="AO3" s="10">
        <f t="shared" si="9"/>
        <v>44277.926377684133</v>
      </c>
      <c r="AP3" s="10">
        <f t="shared" ref="AP3:BH3" si="10">AO3*1.3</f>
        <v>57561.304290989377</v>
      </c>
      <c r="AQ3" s="10">
        <f t="shared" si="10"/>
        <v>74829.695578286191</v>
      </c>
      <c r="AR3" s="10">
        <f t="shared" si="10"/>
        <v>97278.604251772049</v>
      </c>
      <c r="AS3" s="10">
        <f t="shared" si="10"/>
        <v>126462.18552730366</v>
      </c>
      <c r="AT3" s="10">
        <f t="shared" si="10"/>
        <v>164400.84118549476</v>
      </c>
      <c r="AU3" s="10">
        <f t="shared" si="10"/>
        <v>213721.0935411432</v>
      </c>
      <c r="AV3" s="10">
        <f t="shared" si="10"/>
        <v>277837.42160348617</v>
      </c>
      <c r="AW3" s="10">
        <f t="shared" si="10"/>
        <v>361188.64808453206</v>
      </c>
      <c r="AX3" s="10">
        <f t="shared" si="10"/>
        <v>469545.24250989169</v>
      </c>
      <c r="AY3" s="10">
        <f t="shared" si="10"/>
        <v>610408.81526285922</v>
      </c>
      <c r="AZ3" s="10">
        <f t="shared" si="10"/>
        <v>793531.45984171703</v>
      </c>
      <c r="BA3" s="10">
        <f t="shared" si="10"/>
        <v>1031590.8977942322</v>
      </c>
      <c r="BB3" s="10">
        <f t="shared" si="10"/>
        <v>1341068.167132502</v>
      </c>
      <c r="BC3" s="10">
        <f t="shared" si="10"/>
        <v>1743388.6172722527</v>
      </c>
      <c r="BD3" s="10">
        <f t="shared" si="10"/>
        <v>2266405.2024539285</v>
      </c>
      <c r="BE3" s="10">
        <f t="shared" si="10"/>
        <v>2946326.7631901074</v>
      </c>
      <c r="BF3" s="10">
        <f t="shared" si="10"/>
        <v>3830224.7921471396</v>
      </c>
      <c r="BG3" s="10">
        <f t="shared" si="10"/>
        <v>4979292.2297912817</v>
      </c>
      <c r="BH3" s="10">
        <f t="shared" si="10"/>
        <v>6473079.8987286668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 t="shared" si="6"/>
        <v>1.2</v>
      </c>
      <c r="H4" s="15" t="s">
        <v>620</v>
      </c>
      <c r="I4" s="9">
        <v>10</v>
      </c>
      <c r="J4" s="10">
        <f t="shared" ref="J4:AO4" si="11">I4*1.2</f>
        <v>12</v>
      </c>
      <c r="K4" s="10">
        <f t="shared" si="11"/>
        <v>14.399999999999999</v>
      </c>
      <c r="L4" s="10">
        <f t="shared" si="11"/>
        <v>17.279999999999998</v>
      </c>
      <c r="M4" s="10">
        <f t="shared" si="11"/>
        <v>20.735999999999997</v>
      </c>
      <c r="N4" s="10">
        <f t="shared" si="11"/>
        <v>24.883199999999995</v>
      </c>
      <c r="O4" s="10">
        <f t="shared" si="11"/>
        <v>29.859839999999991</v>
      </c>
      <c r="P4" s="10">
        <f t="shared" si="11"/>
        <v>35.831807999999988</v>
      </c>
      <c r="Q4" s="10">
        <f t="shared" si="11"/>
        <v>42.998169599999983</v>
      </c>
      <c r="R4" s="10">
        <f t="shared" si="11"/>
        <v>51.597803519999978</v>
      </c>
      <c r="S4" s="10">
        <f t="shared" si="11"/>
        <v>61.917364223999968</v>
      </c>
      <c r="T4" s="10">
        <f t="shared" si="11"/>
        <v>74.300837068799964</v>
      </c>
      <c r="U4" s="10">
        <f t="shared" si="11"/>
        <v>89.16100448255996</v>
      </c>
      <c r="V4" s="10">
        <f t="shared" si="11"/>
        <v>106.99320537907195</v>
      </c>
      <c r="W4" s="10">
        <f t="shared" si="11"/>
        <v>128.39184645488635</v>
      </c>
      <c r="X4" s="10">
        <f t="shared" si="11"/>
        <v>154.07021574586361</v>
      </c>
      <c r="Y4" s="10">
        <f t="shared" si="11"/>
        <v>184.88425889503631</v>
      </c>
      <c r="Z4" s="10">
        <f t="shared" si="11"/>
        <v>221.86111067404357</v>
      </c>
      <c r="AA4" s="10">
        <f t="shared" si="11"/>
        <v>266.23333280885225</v>
      </c>
      <c r="AB4" s="10">
        <f t="shared" si="11"/>
        <v>319.47999937062269</v>
      </c>
      <c r="AC4" s="10">
        <f t="shared" si="11"/>
        <v>383.37599924474722</v>
      </c>
      <c r="AD4" s="10">
        <f t="shared" si="11"/>
        <v>460.05119909369665</v>
      </c>
      <c r="AE4" s="10">
        <f t="shared" si="11"/>
        <v>552.06143891243596</v>
      </c>
      <c r="AF4" s="10">
        <f t="shared" si="11"/>
        <v>662.47372669492313</v>
      </c>
      <c r="AG4" s="10">
        <f t="shared" si="11"/>
        <v>794.96847203390769</v>
      </c>
      <c r="AH4" s="10">
        <f t="shared" si="11"/>
        <v>953.9621664406892</v>
      </c>
      <c r="AI4" s="10">
        <f t="shared" si="11"/>
        <v>1144.7545997288271</v>
      </c>
      <c r="AJ4" s="10">
        <f t="shared" si="11"/>
        <v>1373.7055196745926</v>
      </c>
      <c r="AK4" s="10">
        <f t="shared" si="11"/>
        <v>1648.4466236095111</v>
      </c>
      <c r="AL4" s="10">
        <f t="shared" si="11"/>
        <v>1978.1359483314131</v>
      </c>
      <c r="AM4" s="10">
        <f t="shared" si="11"/>
        <v>2373.7631379976956</v>
      </c>
      <c r="AN4" s="10">
        <f t="shared" si="11"/>
        <v>2848.5157655972348</v>
      </c>
      <c r="AO4" s="10">
        <f t="shared" si="11"/>
        <v>3418.2189187166819</v>
      </c>
      <c r="AP4" s="10">
        <f t="shared" ref="AP4:BH4" si="12">AO4*1.2</f>
        <v>4101.8627024600182</v>
      </c>
      <c r="AQ4" s="10">
        <f t="shared" si="12"/>
        <v>4922.2352429520215</v>
      </c>
      <c r="AR4" s="10">
        <f t="shared" si="12"/>
        <v>5906.6822915424254</v>
      </c>
      <c r="AS4" s="10">
        <f t="shared" si="12"/>
        <v>7088.0187498509104</v>
      </c>
      <c r="AT4" s="10">
        <f t="shared" si="12"/>
        <v>8505.6224998210928</v>
      </c>
      <c r="AU4" s="10">
        <f t="shared" si="12"/>
        <v>10206.746999785311</v>
      </c>
      <c r="AV4" s="10">
        <f t="shared" si="12"/>
        <v>12248.096399742373</v>
      </c>
      <c r="AW4" s="10">
        <f t="shared" si="12"/>
        <v>14697.715679690848</v>
      </c>
      <c r="AX4" s="10">
        <f t="shared" si="12"/>
        <v>17637.258815629015</v>
      </c>
      <c r="AY4" s="10">
        <f t="shared" si="12"/>
        <v>21164.710578754817</v>
      </c>
      <c r="AZ4" s="10">
        <f t="shared" si="12"/>
        <v>25397.652694505781</v>
      </c>
      <c r="BA4" s="10">
        <f t="shared" si="12"/>
        <v>30477.183233406937</v>
      </c>
      <c r="BB4" s="10">
        <f t="shared" si="12"/>
        <v>36572.619880088321</v>
      </c>
      <c r="BC4" s="10">
        <f t="shared" si="12"/>
        <v>43887.143856105984</v>
      </c>
      <c r="BD4" s="10">
        <f t="shared" si="12"/>
        <v>52664.572627327179</v>
      </c>
      <c r="BE4" s="10">
        <f t="shared" si="12"/>
        <v>63197.487152792615</v>
      </c>
      <c r="BF4" s="10">
        <f t="shared" si="12"/>
        <v>75836.984583351135</v>
      </c>
      <c r="BG4" s="10">
        <f t="shared" si="12"/>
        <v>91004.381500021365</v>
      </c>
      <c r="BH4" s="10">
        <f t="shared" si="12"/>
        <v>109205.25780002563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 t="shared" ref="C5:C36" si="13">IF(H5="","",H5)</f>
        <v>Italy</v>
      </c>
      <c r="D5" s="6">
        <f t="shared" ref="D5:D36" si="14">MAX(I5:BD5)</f>
        <v>14681</v>
      </c>
      <c r="E5" s="6">
        <f>IF(COUNTIF(I5:XFD5,"&gt;"&amp;0)=0,,HLOOKUP(COUNTIF(I5:XFD5,"&gt;"&amp;0)-1,I$1:XFD5,A5+1,FALSE))</f>
        <v>14681</v>
      </c>
      <c r="F5" s="7">
        <f>IF(COUNTIF(I5:XFD5,"&gt;"&amp;0)=0,,HLOOKUP(COUNTIF(I5:XFD5,"&gt;"&amp;0)-MIN($F$1+1,COUNTIF(I5:XFD5,"&gt;"&amp;0)),I$1:XFD5,A5+1,FALSE))</f>
        <v>10779</v>
      </c>
      <c r="G5" s="8">
        <f t="shared" si="6"/>
        <v>1.0637398602621864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  <c r="AR5" s="9">
        <v>12428</v>
      </c>
      <c r="AS5" s="9">
        <v>13155</v>
      </c>
      <c r="AT5" s="9">
        <v>13915</v>
      </c>
      <c r="AU5" s="9">
        <v>14681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si="13"/>
        <v>Spain</v>
      </c>
      <c r="D6" s="6">
        <f t="shared" si="14"/>
        <v>11198</v>
      </c>
      <c r="E6" s="6">
        <f>IF(COUNTIF(I6:XFD6,"&gt;"&amp;0)=0,,HLOOKUP(COUNTIF(I6:XFD6,"&gt;"&amp;0)-1,I$1:XFD6,A6+1,FALSE))</f>
        <v>11198</v>
      </c>
      <c r="F6" s="7">
        <f>IF(COUNTIF(I6:XFD6,"&gt;"&amp;0)=0,,HLOOKUP(COUNTIF(I6:XFD6,"&gt;"&amp;0)-MIN($F$1+1,COUNTIF(I6:XFD6,"&gt;"&amp;0)),I$1:XFD6,A6+1,FALSE))</f>
        <v>6803</v>
      </c>
      <c r="G6" s="8">
        <f t="shared" si="6"/>
        <v>1.1048110224234144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  <c r="AG6" s="9">
        <v>8464</v>
      </c>
      <c r="AH6" s="9">
        <v>9387</v>
      </c>
      <c r="AI6" s="9">
        <v>10348</v>
      </c>
      <c r="AJ6" s="9">
        <v>11198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13"/>
        <v>US</v>
      </c>
      <c r="D7" s="6">
        <f t="shared" si="14"/>
        <v>7087</v>
      </c>
      <c r="E7" s="6">
        <f>IF(COUNTIF(I7:XFD7,"&gt;"&amp;0)=0,,HLOOKUP(COUNTIF(I7:XFD7,"&gt;"&amp;0)-1,I$1:XFD7,A7+1,FALSE))</f>
        <v>7087</v>
      </c>
      <c r="F7" s="7">
        <f>IF(COUNTIF(I7:XFD7,"&gt;"&amp;0)=0,,HLOOKUP(COUNTIF(I7:XFD7,"&gt;"&amp;0)-MIN($F$1+1,COUNTIF(I7:XFD7,"&gt;"&amp;0)),I$1:XFD7,A7+1,FALSE))</f>
        <v>2467</v>
      </c>
      <c r="G7" s="8">
        <f t="shared" si="6"/>
        <v>1.2349763949002457</v>
      </c>
      <c r="H7" s="13" t="s">
        <v>38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22</v>
      </c>
      <c r="O7" s="9">
        <v>28</v>
      </c>
      <c r="P7" s="9">
        <v>36</v>
      </c>
      <c r="Q7" s="9">
        <v>40</v>
      </c>
      <c r="R7" s="9">
        <v>47</v>
      </c>
      <c r="S7" s="9">
        <v>54</v>
      </c>
      <c r="T7" s="9">
        <v>63</v>
      </c>
      <c r="U7" s="9">
        <v>85</v>
      </c>
      <c r="V7" s="9">
        <v>108</v>
      </c>
      <c r="W7" s="9">
        <v>118</v>
      </c>
      <c r="X7" s="9">
        <v>200</v>
      </c>
      <c r="Y7" s="9">
        <v>244</v>
      </c>
      <c r="Z7" s="9">
        <v>307</v>
      </c>
      <c r="AA7" s="9">
        <v>417</v>
      </c>
      <c r="AB7" s="9">
        <v>557</v>
      </c>
      <c r="AC7" s="9">
        <v>706</v>
      </c>
      <c r="AD7" s="9">
        <v>942</v>
      </c>
      <c r="AE7" s="9">
        <v>1209</v>
      </c>
      <c r="AF7" s="9">
        <v>1581</v>
      </c>
      <c r="AG7" s="9">
        <v>2026</v>
      </c>
      <c r="AH7" s="9">
        <v>2467</v>
      </c>
      <c r="AI7" s="9">
        <v>2978</v>
      </c>
      <c r="AJ7" s="9">
        <v>3873</v>
      </c>
      <c r="AK7" s="9">
        <v>4757</v>
      </c>
      <c r="AL7" s="9">
        <v>5926</v>
      </c>
      <c r="AM7" s="9">
        <v>7087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13"/>
        <v>France</v>
      </c>
      <c r="D8" s="6">
        <f t="shared" si="14"/>
        <v>6520</v>
      </c>
      <c r="E8" s="6">
        <f>IF(COUNTIF(I8:XFD8,"&gt;"&amp;0)=0,,HLOOKUP(COUNTIF(I8:XFD8,"&gt;"&amp;0)-1,I$1:XFD8,A8+1,FALSE))</f>
        <v>6520</v>
      </c>
      <c r="F8" s="7">
        <f>IF(COUNTIF(I8:XFD8,"&gt;"&amp;0)=0,,HLOOKUP(COUNTIF(I8:XFD8,"&gt;"&amp;0)-MIN($F$1+1,COUNTIF(I8:XFD8,"&gt;"&amp;0)),I$1:XFD8,A8+1,FALSE))</f>
        <v>2611</v>
      </c>
      <c r="G8" s="8">
        <f t="shared" si="6"/>
        <v>1.2008482922324157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  <c r="AH8" s="9">
        <v>3532</v>
      </c>
      <c r="AI8" s="9">
        <v>4043</v>
      </c>
      <c r="AJ8" s="9">
        <v>5398</v>
      </c>
      <c r="AK8" s="9">
        <v>6520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13"/>
        <v>United Kingdom</v>
      </c>
      <c r="D9" s="6">
        <f t="shared" si="14"/>
        <v>3611</v>
      </c>
      <c r="E9" s="6">
        <f>IF(COUNTIF(I9:XFD9,"&gt;"&amp;0)=0,,HLOOKUP(COUNTIF(I9:XFD9,"&gt;"&amp;0)-1,I$1:XFD9,A9+1,FALSE))</f>
        <v>3611</v>
      </c>
      <c r="F9" s="7">
        <f>IF(COUNTIF(I9:XFD9,"&gt;"&amp;0)=0,,HLOOKUP(COUNTIF(I9:XFD9,"&gt;"&amp;0)-MIN($F$1+1,COUNTIF(I9:XFD9,"&gt;"&amp;0)),I$1:XFD9,A9+1,FALSE))</f>
        <v>1231</v>
      </c>
      <c r="G9" s="8">
        <f t="shared" si="6"/>
        <v>1.2401490562161073</v>
      </c>
      <c r="H9" s="13" t="s">
        <v>349</v>
      </c>
      <c r="I9" s="9">
        <v>8</v>
      </c>
      <c r="J9" s="9">
        <v>10</v>
      </c>
      <c r="K9" s="9">
        <v>11</v>
      </c>
      <c r="L9" s="9">
        <v>21</v>
      </c>
      <c r="M9" s="9">
        <v>35</v>
      </c>
      <c r="N9" s="9">
        <v>56</v>
      </c>
      <c r="O9" s="9">
        <v>71</v>
      </c>
      <c r="P9" s="9">
        <v>104</v>
      </c>
      <c r="Q9" s="9">
        <v>138</v>
      </c>
      <c r="R9" s="9">
        <v>178</v>
      </c>
      <c r="S9" s="9">
        <v>234</v>
      </c>
      <c r="T9" s="9">
        <v>282</v>
      </c>
      <c r="U9" s="9">
        <v>336</v>
      </c>
      <c r="V9" s="9">
        <v>423</v>
      </c>
      <c r="W9" s="9">
        <v>466</v>
      </c>
      <c r="X9" s="9">
        <v>580</v>
      </c>
      <c r="Y9" s="9">
        <v>761</v>
      </c>
      <c r="Z9" s="9">
        <v>1021</v>
      </c>
      <c r="AA9" s="9">
        <v>1231</v>
      </c>
      <c r="AB9" s="9">
        <v>1411</v>
      </c>
      <c r="AC9" s="9">
        <v>1793</v>
      </c>
      <c r="AD9" s="9">
        <v>2357</v>
      </c>
      <c r="AE9" s="9">
        <v>2926</v>
      </c>
      <c r="AF9" s="9">
        <v>3611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13"/>
        <v>China</v>
      </c>
      <c r="D10" s="6">
        <f t="shared" si="14"/>
        <v>3123</v>
      </c>
      <c r="E10" s="6">
        <f>IF(COUNTIF(I10:XFD10,"&gt;"&amp;0)=0,,HLOOKUP(COUNTIF(I10:XFD10,"&gt;"&amp;0)-1,I$1:XFD10,A10+1,FALSE))</f>
        <v>3326</v>
      </c>
      <c r="F10" s="7">
        <f>IF(COUNTIF(I10:XFD10,"&gt;"&amp;0)=0,,HLOOKUP(COUNTIF(I10:XFD10,"&gt;"&amp;0)-MIN($F$1+1,COUNTIF(I10:XFD10,"&gt;"&amp;0)),I$1:XFD10,A10+1,FALSE))</f>
        <v>3304</v>
      </c>
      <c r="G10" s="8">
        <f t="shared" si="6"/>
        <v>1.0013281862815688</v>
      </c>
      <c r="H10" s="13" t="s">
        <v>337</v>
      </c>
      <c r="I10" s="9">
        <v>17</v>
      </c>
      <c r="J10" s="9">
        <v>18</v>
      </c>
      <c r="K10" s="9">
        <v>26</v>
      </c>
      <c r="L10" s="9">
        <v>42</v>
      </c>
      <c r="M10" s="9">
        <v>56</v>
      </c>
      <c r="N10" s="9">
        <v>82</v>
      </c>
      <c r="O10" s="9">
        <v>131</v>
      </c>
      <c r="P10" s="9">
        <v>133</v>
      </c>
      <c r="Q10" s="9">
        <v>171</v>
      </c>
      <c r="R10" s="9">
        <v>213</v>
      </c>
      <c r="S10" s="9">
        <v>259</v>
      </c>
      <c r="T10" s="9">
        <v>361</v>
      </c>
      <c r="U10" s="9">
        <v>425</v>
      </c>
      <c r="V10" s="9">
        <v>491</v>
      </c>
      <c r="W10" s="9">
        <v>563</v>
      </c>
      <c r="X10" s="9">
        <v>633</v>
      </c>
      <c r="Y10" s="9">
        <v>718</v>
      </c>
      <c r="Z10" s="9">
        <v>805</v>
      </c>
      <c r="AA10" s="9">
        <v>905</v>
      </c>
      <c r="AB10" s="9">
        <v>1012</v>
      </c>
      <c r="AC10" s="9">
        <v>1112</v>
      </c>
      <c r="AD10" s="9">
        <v>1117</v>
      </c>
      <c r="AE10" s="9">
        <v>1369</v>
      </c>
      <c r="AF10" s="9">
        <v>1521</v>
      </c>
      <c r="AG10" s="9">
        <v>1663</v>
      </c>
      <c r="AH10" s="9">
        <v>1766</v>
      </c>
      <c r="AI10" s="9">
        <v>1864</v>
      </c>
      <c r="AJ10" s="9">
        <v>2003</v>
      </c>
      <c r="AK10" s="9">
        <v>2116</v>
      </c>
      <c r="AL10" s="9">
        <v>2238</v>
      </c>
      <c r="AM10" s="9">
        <v>2238</v>
      </c>
      <c r="AN10" s="9">
        <v>2443</v>
      </c>
      <c r="AO10" s="9">
        <v>2445</v>
      </c>
      <c r="AP10" s="9">
        <v>2595</v>
      </c>
      <c r="AQ10" s="9">
        <v>2665</v>
      </c>
      <c r="AR10" s="9">
        <v>2717</v>
      </c>
      <c r="AS10" s="9">
        <v>2746</v>
      </c>
      <c r="AT10" s="9">
        <v>2790</v>
      </c>
      <c r="AU10" s="9">
        <v>2837</v>
      </c>
      <c r="AV10" s="9">
        <v>2872</v>
      </c>
      <c r="AW10" s="9">
        <v>2914</v>
      </c>
      <c r="AX10" s="9">
        <v>2947</v>
      </c>
      <c r="AY10" s="9">
        <v>2983</v>
      </c>
      <c r="AZ10" s="9">
        <v>3015</v>
      </c>
      <c r="BA10" s="9">
        <v>3044</v>
      </c>
      <c r="BB10" s="9">
        <v>3072</v>
      </c>
      <c r="BC10" s="9">
        <v>3100</v>
      </c>
      <c r="BD10" s="9">
        <v>3123</v>
      </c>
      <c r="BE10" s="9">
        <v>3139</v>
      </c>
      <c r="BF10" s="9">
        <v>3161</v>
      </c>
      <c r="BG10" s="9">
        <v>3172</v>
      </c>
      <c r="BH10" s="9">
        <v>3180</v>
      </c>
      <c r="BI10" s="9">
        <v>3193</v>
      </c>
      <c r="BJ10" s="9">
        <v>3203</v>
      </c>
      <c r="BK10" s="9">
        <v>3217</v>
      </c>
      <c r="BL10" s="9">
        <v>3230</v>
      </c>
      <c r="BM10" s="9">
        <v>3241</v>
      </c>
      <c r="BN10" s="9">
        <v>3249</v>
      </c>
      <c r="BO10" s="9">
        <v>3253</v>
      </c>
      <c r="BP10" s="9">
        <v>3259</v>
      </c>
      <c r="BQ10" s="9">
        <v>3274</v>
      </c>
      <c r="BR10" s="9">
        <v>3274</v>
      </c>
      <c r="BS10" s="9">
        <v>3281</v>
      </c>
      <c r="BT10" s="9">
        <v>3285</v>
      </c>
      <c r="BU10" s="9">
        <v>3291</v>
      </c>
      <c r="BV10" s="9">
        <v>3296</v>
      </c>
      <c r="BW10" s="9">
        <v>3299</v>
      </c>
      <c r="BX10" s="9">
        <v>3304</v>
      </c>
      <c r="BY10" s="9">
        <v>3308</v>
      </c>
      <c r="BZ10" s="9">
        <v>3309</v>
      </c>
      <c r="CA10" s="9">
        <v>3316</v>
      </c>
      <c r="CB10" s="9">
        <v>3322</v>
      </c>
      <c r="CC10" s="9">
        <v>3326</v>
      </c>
      <c r="CD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13"/>
        <v>Germany</v>
      </c>
      <c r="D11" s="6">
        <f t="shared" si="14"/>
        <v>1275</v>
      </c>
      <c r="E11" s="6">
        <f>IF(COUNTIF(I11:XFD11,"&gt;"&amp;0)=0,,HLOOKUP(COUNTIF(I11:XFD11,"&gt;"&amp;0)-1,I$1:XFD11,A11+1,FALSE))</f>
        <v>1275</v>
      </c>
      <c r="F11" s="7">
        <f>IF(COUNTIF(I11:XFD11,"&gt;"&amp;0)=0,,HLOOKUP(COUNTIF(I11:XFD11,"&gt;"&amp;0)-MIN($F$1+1,COUNTIF(I11:XFD11,"&gt;"&amp;0)),I$1:XFD11,A11+1,FALSE))</f>
        <v>533</v>
      </c>
      <c r="G11" s="8">
        <f t="shared" si="6"/>
        <v>1.1905745511352939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  <c r="Z11" s="9">
        <v>775</v>
      </c>
      <c r="AA11" s="9">
        <v>920</v>
      </c>
      <c r="AB11" s="9">
        <v>1107</v>
      </c>
      <c r="AC11" s="9">
        <v>1275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13"/>
        <v>Europe</v>
      </c>
      <c r="D12" s="6">
        <f t="shared" si="14"/>
        <v>42679</v>
      </c>
      <c r="E12" s="6">
        <f>IF(COUNTIF(I12:XFD12,"&gt;"&amp;0)=0,,HLOOKUP(COUNTIF(I12:XFD12,"&gt;"&amp;0)-1,I$1:XFD12,A12+1,FALSE))</f>
        <v>42679</v>
      </c>
      <c r="F12" s="7">
        <f>IF(COUNTIF(I12:XFD12,"&gt;"&amp;0)=0,,HLOOKUP(COUNTIF(I12:XFD12,"&gt;"&amp;0)-MIN($F$1+1,COUNTIF(I12:XFD12,"&gt;"&amp;0)),I$1:XFD12,A12+1,FALSE))</f>
        <v>24334</v>
      </c>
      <c r="G12" s="8">
        <f t="shared" si="6"/>
        <v>1.1189228587916569</v>
      </c>
      <c r="H12" s="13" t="s">
        <v>607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  <c r="AR12" s="9">
        <v>27207</v>
      </c>
      <c r="AS12" s="9">
        <v>30471</v>
      </c>
      <c r="AT12" s="9">
        <v>33920</v>
      </c>
      <c r="AU12" s="9">
        <v>38451</v>
      </c>
      <c r="AV12" s="9">
        <v>42679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13"/>
        <v>North America</v>
      </c>
      <c r="D13" s="6">
        <f t="shared" si="14"/>
        <v>7364</v>
      </c>
      <c r="E13" s="6">
        <f>IF(COUNTIF(I13:XFD13,"&gt;"&amp;0)=0,,HLOOKUP(COUNTIF(I13:XFD13,"&gt;"&amp;0)-1,I$1:XFD13,A13+1,FALSE))</f>
        <v>7364</v>
      </c>
      <c r="F13" s="7">
        <f>IF(COUNTIF(I13:XFD13,"&gt;"&amp;0)=0,,HLOOKUP(COUNTIF(I13:XFD13,"&gt;"&amp;0)-MIN($F$1+1,COUNTIF(I13:XFD13,"&gt;"&amp;0)),I$1:XFD13,A13+1,FALSE))</f>
        <v>2570</v>
      </c>
      <c r="G13" s="8">
        <f t="shared" si="6"/>
        <v>1.2343437753800259</v>
      </c>
      <c r="H13" s="13" t="s">
        <v>609</v>
      </c>
      <c r="I13" s="9">
        <v>11</v>
      </c>
      <c r="J13" s="9">
        <v>12</v>
      </c>
      <c r="K13" s="9">
        <v>14</v>
      </c>
      <c r="L13" s="9">
        <v>17</v>
      </c>
      <c r="M13" s="9">
        <v>21</v>
      </c>
      <c r="N13" s="9">
        <v>23</v>
      </c>
      <c r="O13" s="9">
        <v>29</v>
      </c>
      <c r="P13" s="9">
        <v>38</v>
      </c>
      <c r="Q13" s="9">
        <v>42</v>
      </c>
      <c r="R13" s="9">
        <v>49</v>
      </c>
      <c r="S13" s="9">
        <v>56</v>
      </c>
      <c r="T13" s="9">
        <v>65</v>
      </c>
      <c r="U13" s="9">
        <v>90</v>
      </c>
      <c r="V13" s="9">
        <v>114</v>
      </c>
      <c r="W13" s="9">
        <v>128</v>
      </c>
      <c r="X13" s="9">
        <v>214</v>
      </c>
      <c r="Y13" s="9">
        <v>261</v>
      </c>
      <c r="Z13" s="9">
        <v>333</v>
      </c>
      <c r="AA13" s="9">
        <v>447</v>
      </c>
      <c r="AB13" s="9">
        <v>595</v>
      </c>
      <c r="AC13" s="9">
        <v>746</v>
      </c>
      <c r="AD13" s="9">
        <v>989</v>
      </c>
      <c r="AE13" s="9">
        <v>1266</v>
      </c>
      <c r="AF13" s="9">
        <v>1657</v>
      </c>
      <c r="AG13" s="9">
        <v>2119</v>
      </c>
      <c r="AH13" s="9">
        <v>2570</v>
      </c>
      <c r="AI13" s="9">
        <v>3109</v>
      </c>
      <c r="AJ13" s="9">
        <v>4041</v>
      </c>
      <c r="AK13" s="9">
        <v>4936</v>
      </c>
      <c r="AL13" s="9">
        <v>6145</v>
      </c>
      <c r="AM13" s="9">
        <v>7364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13"/>
        <v>World</v>
      </c>
      <c r="D14" s="6">
        <f t="shared" si="14"/>
        <v>3982</v>
      </c>
      <c r="E14" s="6">
        <f>IF(COUNTIF(I14:XFD14,"&gt;"&amp;0)=0,,HLOOKUP(COUNTIF(I14:XFD14,"&gt;"&amp;0)-1,I$1:XFD14,A14+1,FALSE))</f>
        <v>58708</v>
      </c>
      <c r="F14" s="7">
        <f>IF(COUNTIF(I14:XFD14,"&gt;"&amp;0)=0,,HLOOKUP(COUNTIF(I14:XFD14,"&gt;"&amp;0)-MIN($F$1+1,COUNTIF(I14:XFD14,"&gt;"&amp;0)),I$1:XFD14,A14+1,FALSE))</f>
        <v>33885</v>
      </c>
      <c r="G14" s="8">
        <f t="shared" si="6"/>
        <v>1.1161895676640208</v>
      </c>
      <c r="H14" s="13" t="s">
        <v>604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1666</v>
      </c>
      <c r="AH14" s="9">
        <v>1770</v>
      </c>
      <c r="AI14" s="9">
        <v>1868</v>
      </c>
      <c r="AJ14" s="9">
        <v>2007</v>
      </c>
      <c r="AK14" s="9">
        <v>2122</v>
      </c>
      <c r="AL14" s="9">
        <v>2245</v>
      </c>
      <c r="AM14" s="9">
        <v>2249</v>
      </c>
      <c r="AN14" s="9">
        <v>2456</v>
      </c>
      <c r="AO14" s="9">
        <v>2466</v>
      </c>
      <c r="AP14" s="9">
        <v>2626</v>
      </c>
      <c r="AQ14" s="9">
        <v>2705</v>
      </c>
      <c r="AR14" s="9">
        <v>2766</v>
      </c>
      <c r="AS14" s="9">
        <v>2810</v>
      </c>
      <c r="AT14" s="9">
        <v>2866</v>
      </c>
      <c r="AU14" s="9">
        <v>2935</v>
      </c>
      <c r="AV14" s="9">
        <v>2990</v>
      </c>
      <c r="AW14" s="9">
        <v>3079</v>
      </c>
      <c r="AX14" s="9">
        <v>3154</v>
      </c>
      <c r="AY14" s="9">
        <v>3248</v>
      </c>
      <c r="AZ14" s="9">
        <v>3342</v>
      </c>
      <c r="BA14" s="9">
        <v>3454</v>
      </c>
      <c r="BB14" s="9">
        <v>3552</v>
      </c>
      <c r="BC14" s="9">
        <v>3796</v>
      </c>
      <c r="BD14" s="9">
        <v>3982</v>
      </c>
      <c r="BE14" s="9">
        <v>4256</v>
      </c>
      <c r="BF14" s="9">
        <v>4608</v>
      </c>
      <c r="BG14" s="9">
        <v>4948</v>
      </c>
      <c r="BH14" s="9">
        <v>5400</v>
      </c>
      <c r="BI14" s="9">
        <v>5812</v>
      </c>
      <c r="BJ14" s="9">
        <v>6483</v>
      </c>
      <c r="BK14" s="9">
        <v>7118</v>
      </c>
      <c r="BL14" s="9">
        <v>7938</v>
      </c>
      <c r="BM14" s="9">
        <v>8872</v>
      </c>
      <c r="BN14" s="9">
        <v>9987</v>
      </c>
      <c r="BO14" s="9">
        <v>11290</v>
      </c>
      <c r="BP14" s="9">
        <v>12961</v>
      </c>
      <c r="BQ14" s="9">
        <v>14638</v>
      </c>
      <c r="BR14" s="9">
        <v>16488</v>
      </c>
      <c r="BS14" s="9">
        <v>18605</v>
      </c>
      <c r="BT14" s="9">
        <v>21157</v>
      </c>
      <c r="BU14" s="9">
        <v>23944</v>
      </c>
      <c r="BV14" s="9">
        <v>27168</v>
      </c>
      <c r="BW14" s="9">
        <v>30618</v>
      </c>
      <c r="BX14" s="9">
        <v>33885</v>
      </c>
      <c r="BY14" s="9">
        <v>37536</v>
      </c>
      <c r="BZ14" s="9">
        <v>42054</v>
      </c>
      <c r="CA14" s="9">
        <v>46745</v>
      </c>
      <c r="CB14" s="9">
        <v>52909</v>
      </c>
      <c r="CC14" s="9">
        <v>58708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13"/>
        <v>Middle East</v>
      </c>
      <c r="D15" s="6">
        <f t="shared" si="14"/>
        <v>3458</v>
      </c>
      <c r="E15" s="6">
        <f>IF(COUNTIF(I15:XFD15,"&gt;"&amp;0)=0,,HLOOKUP(COUNTIF(I15:XFD15,"&gt;"&amp;0)-1,I$1:XFD15,A15+1,FALSE))</f>
        <v>3458</v>
      </c>
      <c r="F15" s="7">
        <f>IF(COUNTIF(I15:XFD15,"&gt;"&amp;0)=0,,HLOOKUP(COUNTIF(I15:XFD15,"&gt;"&amp;0)-MIN($F$1+1,COUNTIF(I15:XFD15,"&gt;"&amp;0)),I$1:XFD15,A15+1,FALSE))</f>
        <v>2730</v>
      </c>
      <c r="G15" s="8">
        <f t="shared" si="6"/>
        <v>1.0484131712847216</v>
      </c>
      <c r="H15" s="13" t="s">
        <v>608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  <c r="AP15" s="9">
        <v>2452</v>
      </c>
      <c r="AQ15" s="9">
        <v>2595</v>
      </c>
      <c r="AR15" s="9">
        <v>2730</v>
      </c>
      <c r="AS15" s="9">
        <v>2857</v>
      </c>
      <c r="AT15" s="9">
        <v>3012</v>
      </c>
      <c r="AU15" s="9">
        <v>3168</v>
      </c>
      <c r="AV15" s="9">
        <v>3314</v>
      </c>
      <c r="AW15" s="9">
        <v>3458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13"/>
        <v>Iran</v>
      </c>
      <c r="D16" s="6">
        <f t="shared" si="14"/>
        <v>3294</v>
      </c>
      <c r="E16" s="6">
        <f>IF(COUNTIF(I16:XFD16,"&gt;"&amp;0)=0,,HLOOKUP(COUNTIF(I16:XFD16,"&gt;"&amp;0)-1,I$1:XFD16,A16+1,FALSE))</f>
        <v>3294</v>
      </c>
      <c r="F16" s="7">
        <f>IF(COUNTIF(I16:XFD16,"&gt;"&amp;0)=0,,HLOOKUP(COUNTIF(I16:XFD16,"&gt;"&amp;0)-MIN($F$1+1,COUNTIF(I16:XFD16,"&gt;"&amp;0)),I$1:XFD16,A16+1,FALSE))</f>
        <v>2640</v>
      </c>
      <c r="G16" s="8">
        <f t="shared" si="6"/>
        <v>1.0452590431918638</v>
      </c>
      <c r="H16" s="13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  <c r="AP16" s="9">
        <v>2378</v>
      </c>
      <c r="AQ16" s="9">
        <v>2517</v>
      </c>
      <c r="AR16" s="9">
        <v>2640</v>
      </c>
      <c r="AS16" s="9">
        <v>2757</v>
      </c>
      <c r="AT16" s="9">
        <v>2898</v>
      </c>
      <c r="AU16" s="9">
        <v>3036</v>
      </c>
      <c r="AV16" s="9">
        <v>3160</v>
      </c>
      <c r="AW16" s="9">
        <v>3294</v>
      </c>
    </row>
    <row r="17" spans="1:82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13"/>
        <v>Asia</v>
      </c>
      <c r="D17" s="6">
        <f t="shared" si="14"/>
        <v>3189</v>
      </c>
      <c r="E17" s="6">
        <f>IF(COUNTIF(I17:XFD17,"&gt;"&amp;0)=0,,HLOOKUP(COUNTIF(I17:XFD17,"&gt;"&amp;0)-1,I$1:XFD17,A17+1,FALSE))</f>
        <v>4130</v>
      </c>
      <c r="F17" s="7">
        <f>IF(COUNTIF(I17:XFD17,"&gt;"&amp;0)=0,,HLOOKUP(COUNTIF(I17:XFD17,"&gt;"&amp;0)-MIN($F$1+1,COUNTIF(I17:XFD17,"&gt;"&amp;0)),I$1:XFD17,A17+1,FALSE))</f>
        <v>3803</v>
      </c>
      <c r="G17" s="8">
        <f t="shared" si="6"/>
        <v>1.0166342697312445</v>
      </c>
      <c r="H17" s="13" t="s">
        <v>606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362</v>
      </c>
      <c r="U17" s="9">
        <v>426</v>
      </c>
      <c r="V17" s="9">
        <v>492</v>
      </c>
      <c r="W17" s="9">
        <v>564</v>
      </c>
      <c r="X17" s="9">
        <v>634</v>
      </c>
      <c r="Y17" s="9">
        <v>719</v>
      </c>
      <c r="Z17" s="9">
        <v>806</v>
      </c>
      <c r="AA17" s="9">
        <v>906</v>
      </c>
      <c r="AB17" s="9">
        <v>1013</v>
      </c>
      <c r="AC17" s="9">
        <v>1113</v>
      </c>
      <c r="AD17" s="9">
        <v>1118</v>
      </c>
      <c r="AE17" s="9">
        <v>1371</v>
      </c>
      <c r="AF17" s="9">
        <v>1523</v>
      </c>
      <c r="AG17" s="9">
        <v>1665</v>
      </c>
      <c r="AH17" s="9">
        <v>1769</v>
      </c>
      <c r="AI17" s="9">
        <v>1867</v>
      </c>
      <c r="AJ17" s="9">
        <v>2006</v>
      </c>
      <c r="AK17" s="9">
        <v>2119</v>
      </c>
      <c r="AL17" s="9">
        <v>2242</v>
      </c>
      <c r="AM17" s="9">
        <v>2243</v>
      </c>
      <c r="AN17" s="9">
        <v>2448</v>
      </c>
      <c r="AO17" s="9">
        <v>2454</v>
      </c>
      <c r="AP17" s="9">
        <v>2606</v>
      </c>
      <c r="AQ17" s="9">
        <v>2678</v>
      </c>
      <c r="AR17" s="9">
        <v>2733</v>
      </c>
      <c r="AS17" s="9">
        <v>2765</v>
      </c>
      <c r="AT17" s="9">
        <v>2809</v>
      </c>
      <c r="AU17" s="9">
        <v>2860</v>
      </c>
      <c r="AV17" s="9">
        <v>2898</v>
      </c>
      <c r="AW17" s="9">
        <v>2951</v>
      </c>
      <c r="AX17" s="9">
        <v>2984</v>
      </c>
      <c r="AY17" s="9">
        <v>3027</v>
      </c>
      <c r="AZ17" s="9">
        <v>3059</v>
      </c>
      <c r="BA17" s="9">
        <v>3095</v>
      </c>
      <c r="BB17" s="9">
        <v>3125</v>
      </c>
      <c r="BC17" s="9">
        <v>3159</v>
      </c>
      <c r="BD17" s="9">
        <v>3189</v>
      </c>
      <c r="BE17" s="9">
        <v>3206</v>
      </c>
      <c r="BF17" s="9">
        <v>3241</v>
      </c>
      <c r="BG17" s="9">
        <v>3260</v>
      </c>
      <c r="BH17" s="9">
        <v>3279</v>
      </c>
      <c r="BI17" s="9">
        <v>3305</v>
      </c>
      <c r="BJ17" s="9">
        <v>3321</v>
      </c>
      <c r="BK17" s="9">
        <v>3341</v>
      </c>
      <c r="BL17" s="9">
        <v>3365</v>
      </c>
      <c r="BM17" s="9">
        <v>3401</v>
      </c>
      <c r="BN17" s="9">
        <v>3424</v>
      </c>
      <c r="BO17" s="9">
        <v>3450</v>
      </c>
      <c r="BP17" s="9">
        <v>3473</v>
      </c>
      <c r="BQ17" s="9">
        <v>3530</v>
      </c>
      <c r="BR17" s="9">
        <v>3549</v>
      </c>
      <c r="BS17" s="9">
        <v>3581</v>
      </c>
      <c r="BT17" s="9">
        <v>3610</v>
      </c>
      <c r="BU17" s="9">
        <v>3664</v>
      </c>
      <c r="BV17" s="9">
        <v>3704</v>
      </c>
      <c r="BW17" s="9">
        <v>3754</v>
      </c>
      <c r="BX17" s="9">
        <v>3803</v>
      </c>
      <c r="BY17" s="9">
        <v>3849</v>
      </c>
      <c r="BZ17" s="9">
        <v>3905</v>
      </c>
      <c r="CA17" s="9">
        <v>3983</v>
      </c>
      <c r="CB17" s="9">
        <v>4059</v>
      </c>
      <c r="CC17" s="9">
        <v>4130</v>
      </c>
      <c r="CD17" s="9">
        <v>0</v>
      </c>
    </row>
    <row r="18" spans="1:82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13"/>
        <v>Netherlands</v>
      </c>
      <c r="D18" s="6">
        <f t="shared" si="14"/>
        <v>1490</v>
      </c>
      <c r="E18" s="6">
        <f>IF(COUNTIF(I18:XFD18,"&gt;"&amp;0)=0,,HLOOKUP(COUNTIF(I18:XFD18,"&gt;"&amp;0)-1,I$1:XFD18,A18+1,FALSE))</f>
        <v>1490</v>
      </c>
      <c r="F18" s="7">
        <f>IF(COUNTIF(I18:XFD18,"&gt;"&amp;0)=0,,HLOOKUP(COUNTIF(I18:XFD18,"&gt;"&amp;0)-MIN($F$1+1,COUNTIF(I18:XFD18,"&gt;"&amp;0)),I$1:XFD18,A18+1,FALSE))</f>
        <v>772</v>
      </c>
      <c r="G18" s="8">
        <f t="shared" si="6"/>
        <v>1.1405485943650737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  <c r="AB18" s="9">
        <v>1175</v>
      </c>
      <c r="AC18" s="9">
        <v>1341</v>
      </c>
      <c r="AD18" s="9">
        <v>1490</v>
      </c>
    </row>
    <row r="19" spans="1:82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13"/>
        <v>Belgium</v>
      </c>
      <c r="D19" s="6">
        <f t="shared" si="14"/>
        <v>1143</v>
      </c>
      <c r="E19" s="6">
        <f>IF(COUNTIF(I19:XFD19,"&gt;"&amp;0)=0,,HLOOKUP(COUNTIF(I19:XFD19,"&gt;"&amp;0)-1,I$1:XFD19,A19+1,FALSE))</f>
        <v>1143</v>
      </c>
      <c r="F19" s="7">
        <f>IF(COUNTIF(I19:XFD19,"&gt;"&amp;0)=0,,HLOOKUP(COUNTIF(I19:XFD19,"&gt;"&amp;0)-MIN($F$1+1,COUNTIF(I19:XFD19,"&gt;"&amp;0)),I$1:XFD19,A19+1,FALSE))</f>
        <v>431</v>
      </c>
      <c r="G19" s="8">
        <f t="shared" si="6"/>
        <v>1.2153847760181558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  <c r="X19" s="9">
        <v>828</v>
      </c>
      <c r="Y19" s="9">
        <v>1011</v>
      </c>
      <c r="Z19" s="9">
        <v>1143</v>
      </c>
    </row>
    <row r="20" spans="1:82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13"/>
        <v>South America</v>
      </c>
      <c r="D20" s="6">
        <f t="shared" si="14"/>
        <v>750</v>
      </c>
      <c r="E20" s="6">
        <f>IF(COUNTIF(I20:XFD20,"&gt;"&amp;0)=0,,HLOOKUP(COUNTIF(I20:XFD20,"&gt;"&amp;0)-1,I$1:XFD20,A20+1,FALSE))</f>
        <v>750</v>
      </c>
      <c r="F20" s="7">
        <f>IF(COUNTIF(I20:XFD20,"&gt;"&amp;0)=0,,HLOOKUP(COUNTIF(I20:XFD20,"&gt;"&amp;0)-MIN($F$1+1,COUNTIF(I20:XFD20,"&gt;"&amp;0)),I$1:XFD20,A20+1,FALSE))</f>
        <v>295</v>
      </c>
      <c r="G20" s="8">
        <f t="shared" si="6"/>
        <v>1.2051687155401376</v>
      </c>
      <c r="H20" s="13" t="s">
        <v>610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</row>
    <row r="21" spans="1:82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13"/>
        <v>Switzerland</v>
      </c>
      <c r="D21" s="6">
        <f t="shared" si="14"/>
        <v>591</v>
      </c>
      <c r="E21" s="6">
        <f>IF(COUNTIF(I21:XFD21,"&gt;"&amp;0)=0,,HLOOKUP(COUNTIF(I21:XFD21,"&gt;"&amp;0)-1,I$1:XFD21,A21+1,FALSE))</f>
        <v>591</v>
      </c>
      <c r="F21" s="7">
        <f>IF(COUNTIF(I21:XFD21,"&gt;"&amp;0)=0,,HLOOKUP(COUNTIF(I21:XFD21,"&gt;"&amp;0)-MIN($F$1+1,COUNTIF(I21:XFD21,"&gt;"&amp;0)),I$1:XFD21,A21+1,FALSE))</f>
        <v>300</v>
      </c>
      <c r="G21" s="8">
        <f t="shared" si="6"/>
        <v>1.1452313952960391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  <c r="AC21" s="9">
        <v>536</v>
      </c>
      <c r="AD21" s="9">
        <v>591</v>
      </c>
    </row>
    <row r="22" spans="1:82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13"/>
        <v>Turkey</v>
      </c>
      <c r="D22" s="6">
        <f t="shared" si="14"/>
        <v>425</v>
      </c>
      <c r="E22" s="6">
        <f>IF(COUNTIF(I22:XFD22,"&gt;"&amp;0)=0,,HLOOKUP(COUNTIF(I22:XFD22,"&gt;"&amp;0)-1,I$1:XFD22,A22+1,FALSE))</f>
        <v>425</v>
      </c>
      <c r="F22" s="7">
        <f>IF(COUNTIF(I22:XFD22,"&gt;"&amp;0)=0,,HLOOKUP(COUNTIF(I22:XFD22,"&gt;"&amp;0)-MIN($F$1+1,COUNTIF(I22:XFD22,"&gt;"&amp;0)),I$1:XFD22,A22+1,FALSE))</f>
        <v>131</v>
      </c>
      <c r="G22" s="8">
        <f t="shared" si="6"/>
        <v>1.2653874617374017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</row>
    <row r="23" spans="1:82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13"/>
        <v>Brazil</v>
      </c>
      <c r="D23" s="6">
        <f t="shared" si="14"/>
        <v>359</v>
      </c>
      <c r="E23" s="6">
        <f>IF(COUNTIF(I23:XFD23,"&gt;"&amp;0)=0,,HLOOKUP(COUNTIF(I23:XFD23,"&gt;"&amp;0)-1,I$1:XFD23,A23+1,FALSE))</f>
        <v>359</v>
      </c>
      <c r="F23" s="7">
        <f>IF(COUNTIF(I23:XFD23,"&gt;"&amp;0)=0,,HLOOKUP(COUNTIF(I23:XFD23,"&gt;"&amp;0)-MIN($F$1+1,COUNTIF(I23:XFD23,"&gt;"&amp;0)),I$1:XFD23,A23+1,FALSE))</f>
        <v>136</v>
      </c>
      <c r="G23" s="8">
        <f t="shared" si="6"/>
        <v>1.2142583762978358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  <c r="U23" s="9">
        <v>240</v>
      </c>
      <c r="V23" s="9">
        <v>324</v>
      </c>
      <c r="W23" s="9">
        <v>359</v>
      </c>
    </row>
    <row r="24" spans="1:82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13"/>
        <v>Sweden</v>
      </c>
      <c r="D24" s="6">
        <f t="shared" si="14"/>
        <v>358</v>
      </c>
      <c r="E24" s="6">
        <f>IF(COUNTIF(I24:XFD24,"&gt;"&amp;0)=0,,HLOOKUP(COUNTIF(I24:XFD24,"&gt;"&amp;0)-1,I$1:XFD24,A24+1,FALSE))</f>
        <v>358</v>
      </c>
      <c r="F24" s="7">
        <f>IF(COUNTIF(I24:XFD24,"&gt;"&amp;0)=0,,HLOOKUP(COUNTIF(I24:XFD24,"&gt;"&amp;0)-MIN($F$1+1,COUNTIF(I24:XFD24,"&gt;"&amp;0)),I$1:XFD24,A24+1,FALSE))</f>
        <v>110</v>
      </c>
      <c r="G24" s="8">
        <f t="shared" si="6"/>
        <v>1.2661876356094779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</row>
    <row r="25" spans="1:82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13"/>
        <v>Africa</v>
      </c>
      <c r="D25" s="6">
        <f t="shared" si="14"/>
        <v>298</v>
      </c>
      <c r="E25" s="6">
        <f>IF(COUNTIF(I25:XFD25,"&gt;"&amp;0)=0,,HLOOKUP(COUNTIF(I25:XFD25,"&gt;"&amp;0)-1,I$1:XFD25,A25+1,FALSE))</f>
        <v>298</v>
      </c>
      <c r="F25" s="7">
        <f>IF(COUNTIF(I25:XFD25,"&gt;"&amp;0)=0,,HLOOKUP(COUNTIF(I25:XFD25,"&gt;"&amp;0)-MIN($F$1+1,COUNTIF(I25:XFD25,"&gt;"&amp;0)),I$1:XFD25,A25+1,FALSE))</f>
        <v>136</v>
      </c>
      <c r="G25" s="8">
        <f t="shared" si="6"/>
        <v>1.1698642543480657</v>
      </c>
      <c r="H25" s="13" t="s">
        <v>611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</row>
    <row r="26" spans="1:82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13"/>
        <v>Portugal</v>
      </c>
      <c r="D26" s="6">
        <f t="shared" si="14"/>
        <v>246</v>
      </c>
      <c r="E26" s="6">
        <f>IF(COUNTIF(I26:XFD26,"&gt;"&amp;0)=0,,HLOOKUP(COUNTIF(I26:XFD26,"&gt;"&amp;0)-1,I$1:XFD26,A26+1,FALSE))</f>
        <v>246</v>
      </c>
      <c r="F26" s="7">
        <f>IF(COUNTIF(I26:XFD26,"&gt;"&amp;0)=0,,HLOOKUP(COUNTIF(I26:XFD26,"&gt;"&amp;0)-MIN($F$1+1,COUNTIF(I26:XFD26,"&gt;"&amp;0)),I$1:XFD26,A26+1,FALSE))</f>
        <v>119</v>
      </c>
      <c r="G26" s="8">
        <f t="shared" si="6"/>
        <v>1.1563189130731621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  <c r="R26" s="9">
        <v>140</v>
      </c>
      <c r="S26" s="9">
        <v>160</v>
      </c>
      <c r="T26" s="9">
        <v>187</v>
      </c>
      <c r="U26" s="9">
        <v>209</v>
      </c>
      <c r="V26" s="9">
        <v>246</v>
      </c>
    </row>
    <row r="27" spans="1:82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13"/>
        <v>Indonesia</v>
      </c>
      <c r="D27" s="6">
        <f t="shared" si="14"/>
        <v>181</v>
      </c>
      <c r="E27" s="6">
        <f>IF(COUNTIF(I27:XFD27,"&gt;"&amp;0)=0,,HLOOKUP(COUNTIF(I27:XFD27,"&gt;"&amp;0)-1,I$1:XFD27,A27+1,FALSE))</f>
        <v>181</v>
      </c>
      <c r="F27" s="7">
        <f>IF(COUNTIF(I27:XFD27,"&gt;"&amp;0)=0,,HLOOKUP(COUNTIF(I27:XFD27,"&gt;"&amp;0)-MIN($F$1+1,COUNTIF(I27:XFD27,"&gt;"&amp;0)),I$1:XFD27,A27+1,FALSE))</f>
        <v>114</v>
      </c>
      <c r="G27" s="8">
        <f t="shared" si="6"/>
        <v>1.0968689550312276</v>
      </c>
      <c r="H27" s="13" t="s">
        <v>107</v>
      </c>
      <c r="I27" s="9">
        <v>19</v>
      </c>
      <c r="J27" s="9">
        <v>25</v>
      </c>
      <c r="K27" s="9">
        <v>32</v>
      </c>
      <c r="L27" s="9">
        <v>38</v>
      </c>
      <c r="M27" s="9">
        <v>48</v>
      </c>
      <c r="N27" s="9">
        <v>49</v>
      </c>
      <c r="O27" s="9">
        <v>55</v>
      </c>
      <c r="P27" s="9">
        <v>58</v>
      </c>
      <c r="Q27" s="9">
        <v>78</v>
      </c>
      <c r="R27" s="9">
        <v>87</v>
      </c>
      <c r="S27" s="9">
        <v>102</v>
      </c>
      <c r="T27" s="9">
        <v>114</v>
      </c>
      <c r="U27" s="9">
        <v>122</v>
      </c>
      <c r="V27" s="9">
        <v>136</v>
      </c>
      <c r="W27" s="9">
        <v>157</v>
      </c>
      <c r="X27" s="9">
        <v>170</v>
      </c>
      <c r="Y27" s="9">
        <v>181</v>
      </c>
    </row>
    <row r="28" spans="1:82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13"/>
        <v>Canada</v>
      </c>
      <c r="D28" s="6">
        <f t="shared" si="14"/>
        <v>179</v>
      </c>
      <c r="E28" s="6">
        <f>IF(COUNTIF(I28:XFD28,"&gt;"&amp;0)=0,,HLOOKUP(COUNTIF(I28:XFD28,"&gt;"&amp;0)-1,I$1:XFD28,A28+1,FALSE))</f>
        <v>179</v>
      </c>
      <c r="F28" s="7">
        <f>IF(COUNTIF(I28:XFD28,"&gt;"&amp;0)=0,,HLOOKUP(COUNTIF(I28:XFD28,"&gt;"&amp;0)-MIN($F$1+1,COUNTIF(I28:XFD28,"&gt;"&amp;0)),I$1:XFD28,A28+1,FALSE))</f>
        <v>64</v>
      </c>
      <c r="G28" s="8">
        <f t="shared" si="6"/>
        <v>1.2283853021734461</v>
      </c>
      <c r="H28" s="13" t="s">
        <v>45</v>
      </c>
      <c r="I28" s="9">
        <v>8</v>
      </c>
      <c r="J28" s="9">
        <v>9</v>
      </c>
      <c r="K28" s="9">
        <v>12</v>
      </c>
      <c r="L28" s="9">
        <v>19</v>
      </c>
      <c r="M28" s="9">
        <v>21</v>
      </c>
      <c r="N28" s="9">
        <v>25</v>
      </c>
      <c r="O28" s="9">
        <v>26</v>
      </c>
      <c r="P28" s="9">
        <v>30</v>
      </c>
      <c r="Q28" s="9">
        <v>38</v>
      </c>
      <c r="R28" s="9">
        <v>54</v>
      </c>
      <c r="S28" s="9">
        <v>61</v>
      </c>
      <c r="T28" s="9">
        <v>64</v>
      </c>
      <c r="U28" s="9">
        <v>80</v>
      </c>
      <c r="V28" s="9">
        <v>101</v>
      </c>
      <c r="W28" s="9">
        <v>109</v>
      </c>
      <c r="X28" s="9">
        <v>139</v>
      </c>
      <c r="Y28" s="9">
        <v>179</v>
      </c>
    </row>
    <row r="29" spans="1:82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13"/>
        <v>Korea, South</v>
      </c>
      <c r="D29" s="6">
        <f t="shared" si="14"/>
        <v>174</v>
      </c>
      <c r="E29" s="6">
        <f>IF(COUNTIF(I29:XFD29,"&gt;"&amp;0)=0,,HLOOKUP(COUNTIF(I29:XFD29,"&gt;"&amp;0)-1,I$1:XFD29,A29+1,FALSE))</f>
        <v>174</v>
      </c>
      <c r="F29" s="7">
        <f>IF(COUNTIF(I29:XFD29,"&gt;"&amp;0)=0,,HLOOKUP(COUNTIF(I29:XFD29,"&gt;"&amp;0)-MIN($F$1+1,COUNTIF(I29:XFD29,"&gt;"&amp;0)),I$1:XFD29,A29+1,FALSE))</f>
        <v>152</v>
      </c>
      <c r="G29" s="8">
        <f t="shared" si="6"/>
        <v>1.027403715724799</v>
      </c>
      <c r="H29" s="13" t="s">
        <v>339</v>
      </c>
      <c r="I29" s="9">
        <v>8</v>
      </c>
      <c r="J29" s="9">
        <v>10</v>
      </c>
      <c r="K29" s="9">
        <v>12</v>
      </c>
      <c r="L29" s="9">
        <v>13</v>
      </c>
      <c r="M29" s="9">
        <v>13</v>
      </c>
      <c r="N29" s="9">
        <v>16</v>
      </c>
      <c r="O29" s="9">
        <v>17</v>
      </c>
      <c r="P29" s="9">
        <v>28</v>
      </c>
      <c r="Q29" s="9">
        <v>28</v>
      </c>
      <c r="R29" s="9">
        <v>35</v>
      </c>
      <c r="S29" s="9">
        <v>35</v>
      </c>
      <c r="T29" s="9">
        <v>42</v>
      </c>
      <c r="U29" s="9">
        <v>44</v>
      </c>
      <c r="V29" s="9">
        <v>50</v>
      </c>
      <c r="W29" s="9">
        <v>53</v>
      </c>
      <c r="X29" s="9">
        <v>54</v>
      </c>
      <c r="Y29" s="9">
        <v>60</v>
      </c>
      <c r="Z29" s="9">
        <v>66</v>
      </c>
      <c r="AA29" s="9">
        <v>66</v>
      </c>
      <c r="AB29" s="9">
        <v>72</v>
      </c>
      <c r="AC29" s="9">
        <v>75</v>
      </c>
      <c r="AD29" s="9">
        <v>75</v>
      </c>
      <c r="AE29" s="9">
        <v>81</v>
      </c>
      <c r="AF29" s="9">
        <v>84</v>
      </c>
      <c r="AG29" s="9">
        <v>91</v>
      </c>
      <c r="AH29" s="9">
        <v>94</v>
      </c>
      <c r="AI29" s="9">
        <v>102</v>
      </c>
      <c r="AJ29" s="9">
        <v>111</v>
      </c>
      <c r="AK29" s="9">
        <v>111</v>
      </c>
      <c r="AL29" s="9">
        <v>120</v>
      </c>
      <c r="AM29" s="9">
        <v>126</v>
      </c>
      <c r="AN29" s="9">
        <v>131</v>
      </c>
      <c r="AO29" s="9">
        <v>139</v>
      </c>
      <c r="AP29" s="9">
        <v>144</v>
      </c>
      <c r="AQ29" s="9">
        <v>152</v>
      </c>
      <c r="AR29" s="9">
        <v>158</v>
      </c>
      <c r="AS29" s="9">
        <v>162</v>
      </c>
      <c r="AT29" s="9">
        <v>165</v>
      </c>
      <c r="AU29" s="9">
        <v>169</v>
      </c>
      <c r="AV29" s="9">
        <v>174</v>
      </c>
    </row>
    <row r="30" spans="1:82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13"/>
        <v>Austria</v>
      </c>
      <c r="D30" s="6">
        <f t="shared" si="14"/>
        <v>168</v>
      </c>
      <c r="E30" s="6">
        <f>IF(COUNTIF(I30:XFD30,"&gt;"&amp;0)=0,,HLOOKUP(COUNTIF(I30:XFD30,"&gt;"&amp;0)-1,I$1:XFD30,A30+1,FALSE))</f>
        <v>168</v>
      </c>
      <c r="F30" s="7">
        <f>IF(COUNTIF(I30:XFD30,"&gt;"&amp;0)=0,,HLOOKUP(COUNTIF(I30:XFD30,"&gt;"&amp;0)-MIN($F$1+1,COUNTIF(I30:XFD30,"&gt;"&amp;0)),I$1:XFD30,A30+1,FALSE))</f>
        <v>86</v>
      </c>
      <c r="G30" s="8">
        <f t="shared" si="6"/>
        <v>1.1433051666577319</v>
      </c>
      <c r="H30" s="13" t="s">
        <v>78</v>
      </c>
      <c r="I30" s="9">
        <v>8</v>
      </c>
      <c r="J30" s="9">
        <v>16</v>
      </c>
      <c r="K30" s="9">
        <v>21</v>
      </c>
      <c r="L30" s="9">
        <v>28</v>
      </c>
      <c r="M30" s="9">
        <v>30</v>
      </c>
      <c r="N30" s="9">
        <v>49</v>
      </c>
      <c r="O30" s="9">
        <v>58</v>
      </c>
      <c r="P30" s="9">
        <v>68</v>
      </c>
      <c r="Q30" s="9">
        <v>86</v>
      </c>
      <c r="R30" s="9">
        <v>108</v>
      </c>
      <c r="S30" s="9">
        <v>128</v>
      </c>
      <c r="T30" s="9">
        <v>146</v>
      </c>
      <c r="U30" s="9">
        <v>158</v>
      </c>
      <c r="V30" s="9">
        <v>168</v>
      </c>
    </row>
    <row r="31" spans="1:82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13"/>
        <v>Ecuador</v>
      </c>
      <c r="D31" s="6">
        <f t="shared" si="14"/>
        <v>145</v>
      </c>
      <c r="E31" s="6">
        <f>IF(COUNTIF(I31:XFD31,"&gt;"&amp;0)=0,,HLOOKUP(COUNTIF(I31:XFD31,"&gt;"&amp;0)-1,I$1:XFD31,A31+1,FALSE))</f>
        <v>145</v>
      </c>
      <c r="F31" s="7">
        <f>IF(COUNTIF(I31:XFD31,"&gt;"&amp;0)=0,,HLOOKUP(COUNTIF(I31:XFD31,"&gt;"&amp;0)-MIN($F$1+1,COUNTIF(I31:XFD31,"&gt;"&amp;0)),I$1:XFD31,A31+1,FALSE))</f>
        <v>58</v>
      </c>
      <c r="G31" s="8">
        <f t="shared" si="6"/>
        <v>1.2011244339814313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</row>
    <row r="32" spans="1:82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13"/>
        <v>Denmark</v>
      </c>
      <c r="D32" s="6">
        <f t="shared" si="14"/>
        <v>139</v>
      </c>
      <c r="E32" s="6">
        <f>IF(COUNTIF(I32:XFD32,"&gt;"&amp;0)=0,,HLOOKUP(COUNTIF(I32:XFD32,"&gt;"&amp;0)-1,I$1:XFD32,A32+1,FALSE))</f>
        <v>139</v>
      </c>
      <c r="F32" s="7">
        <f>IF(COUNTIF(I32:XFD32,"&gt;"&amp;0)=0,,HLOOKUP(COUNTIF(I32:XFD32,"&gt;"&amp;0)-MIN($F$1+1,COUNTIF(I32:XFD32,"&gt;"&amp;0)),I$1:XFD32,A32+1,FALSE))</f>
        <v>72</v>
      </c>
      <c r="G32" s="8">
        <f t="shared" si="6"/>
        <v>1.1406081246169792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  <c r="P32" s="9">
        <v>52</v>
      </c>
      <c r="Q32" s="9">
        <v>65</v>
      </c>
      <c r="R32" s="9">
        <v>72</v>
      </c>
      <c r="S32" s="9">
        <v>77</v>
      </c>
      <c r="T32" s="9">
        <v>90</v>
      </c>
      <c r="U32" s="9">
        <v>104</v>
      </c>
      <c r="V32" s="9">
        <v>123</v>
      </c>
      <c r="W32" s="9">
        <v>139</v>
      </c>
    </row>
    <row r="33" spans="1:34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13"/>
        <v>Philippines</v>
      </c>
      <c r="D33" s="6">
        <f t="shared" si="14"/>
        <v>136</v>
      </c>
      <c r="E33" s="6">
        <f>IF(COUNTIF(I33:XFD33,"&gt;"&amp;0)=0,,HLOOKUP(COUNTIF(I33:XFD33,"&gt;"&amp;0)-1,I$1:XFD33,A33+1,FALSE))</f>
        <v>136</v>
      </c>
      <c r="F33" s="7">
        <f>IF(COUNTIF(I33:XFD33,"&gt;"&amp;0)=0,,HLOOKUP(COUNTIF(I33:XFD33,"&gt;"&amp;0)-MIN($F$1+1,COUNTIF(I33:XFD33,"&gt;"&amp;0)),I$1:XFD33,A33+1,FALSE))</f>
        <v>71</v>
      </c>
      <c r="G33" s="8">
        <f t="shared" si="6"/>
        <v>1.1388226911772932</v>
      </c>
      <c r="H33" s="13" t="s">
        <v>56</v>
      </c>
      <c r="I33" s="9">
        <v>8</v>
      </c>
      <c r="J33" s="9">
        <v>11</v>
      </c>
      <c r="K33" s="9">
        <v>12</v>
      </c>
      <c r="L33" s="9">
        <v>12</v>
      </c>
      <c r="M33" s="9">
        <v>19</v>
      </c>
      <c r="N33" s="9">
        <v>17</v>
      </c>
      <c r="O33" s="9">
        <v>18</v>
      </c>
      <c r="P33" s="9">
        <v>19</v>
      </c>
      <c r="Q33" s="9">
        <v>25</v>
      </c>
      <c r="R33" s="9">
        <v>33</v>
      </c>
      <c r="S33" s="9">
        <v>35</v>
      </c>
      <c r="T33" s="9">
        <v>38</v>
      </c>
      <c r="U33" s="9">
        <v>45</v>
      </c>
      <c r="V33" s="9">
        <v>54</v>
      </c>
      <c r="W33" s="9">
        <v>68</v>
      </c>
      <c r="X33" s="9">
        <v>71</v>
      </c>
      <c r="Y33" s="9">
        <v>78</v>
      </c>
      <c r="Z33" s="9">
        <v>88</v>
      </c>
      <c r="AA33" s="9">
        <v>96</v>
      </c>
      <c r="AB33" s="9">
        <v>107</v>
      </c>
      <c r="AC33" s="9">
        <v>136</v>
      </c>
    </row>
    <row r="34" spans="1:34" x14ac:dyDescent="0.25">
      <c r="A34" s="9">
        <f t="shared" ref="A34:A65" si="15">A33+1</f>
        <v>33</v>
      </c>
      <c r="B34" s="9">
        <f t="array" ref="B34">IF(C34="",0,IF(OR(C34=Country_Comparison!$S$19:$S$38),1,0))</f>
        <v>0</v>
      </c>
      <c r="C34" s="9" t="str">
        <f t="shared" si="13"/>
        <v>Romania</v>
      </c>
      <c r="D34" s="6">
        <f t="shared" si="14"/>
        <v>133</v>
      </c>
      <c r="E34" s="6">
        <f>IF(COUNTIF(I34:XFD34,"&gt;"&amp;0)=0,,HLOOKUP(COUNTIF(I34:XFD34,"&gt;"&amp;0)-1,I$1:XFD34,A34+1,FALSE))</f>
        <v>133</v>
      </c>
      <c r="F34" s="7">
        <f>IF(COUNTIF(I34:XFD34,"&gt;"&amp;0)=0,,HLOOKUP(COUNTIF(I34:XFD34,"&gt;"&amp;0)-MIN($F$1+1,COUNTIF(I34:XFD34,"&gt;"&amp;0)),I$1:XFD34,A34+1,FALSE))</f>
        <v>43</v>
      </c>
      <c r="G34" s="8">
        <f t="shared" ref="G34:G65" si="16">IF(COUNTIF(I34:XFD34,"&gt;"&amp;0)=0,,(E34/F34)^(1/MIN(COUNTIF(I34:XFD34,"&gt;"&amp;0)-1,$F$1)))</f>
        <v>1.2533623279962143</v>
      </c>
      <c r="H34" s="13" t="s">
        <v>86</v>
      </c>
      <c r="I34" s="9">
        <v>11</v>
      </c>
      <c r="J34" s="9">
        <v>17</v>
      </c>
      <c r="K34" s="9">
        <v>23</v>
      </c>
      <c r="L34" s="9">
        <v>26</v>
      </c>
      <c r="M34" s="9">
        <v>37</v>
      </c>
      <c r="N34" s="9">
        <v>43</v>
      </c>
      <c r="O34" s="9">
        <v>65</v>
      </c>
      <c r="P34" s="9">
        <v>82</v>
      </c>
      <c r="Q34" s="9">
        <v>92</v>
      </c>
      <c r="R34" s="9">
        <v>115</v>
      </c>
      <c r="S34" s="9">
        <v>133</v>
      </c>
    </row>
    <row r="35" spans="1:34" x14ac:dyDescent="0.25">
      <c r="A35" s="9">
        <f t="shared" si="15"/>
        <v>34</v>
      </c>
      <c r="B35" s="9">
        <f t="array" ref="B35">IF(C35="",0,IF(OR(C35=Country_Comparison!$S$19:$S$38),1,0))</f>
        <v>0</v>
      </c>
      <c r="C35" s="9" t="str">
        <f t="shared" si="13"/>
        <v>Ireland</v>
      </c>
      <c r="D35" s="6">
        <f t="shared" si="14"/>
        <v>120</v>
      </c>
      <c r="E35" s="6">
        <f>IF(COUNTIF(I35:XFD35,"&gt;"&amp;0)=0,,HLOOKUP(COUNTIF(I35:XFD35,"&gt;"&amp;0)-1,I$1:XFD35,A35+1,FALSE))</f>
        <v>120</v>
      </c>
      <c r="F35" s="7">
        <f>IF(COUNTIF(I35:XFD35,"&gt;"&amp;0)=0,,HLOOKUP(COUNTIF(I35:XFD35,"&gt;"&amp;0)-MIN($F$1+1,COUNTIF(I35:XFD35,"&gt;"&amp;0)),I$1:XFD35,A35+1,FALSE))</f>
        <v>46</v>
      </c>
      <c r="G35" s="8">
        <f t="shared" si="16"/>
        <v>1.2113919486915226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  <c r="P35" s="9">
        <v>85</v>
      </c>
      <c r="Q35" s="9">
        <v>98</v>
      </c>
      <c r="R35" s="9">
        <v>120</v>
      </c>
    </row>
    <row r="36" spans="1:34" x14ac:dyDescent="0.25">
      <c r="A36" s="9">
        <f t="shared" si="15"/>
        <v>35</v>
      </c>
      <c r="B36" s="9">
        <f t="array" ref="B36">IF(C36="",0,IF(OR(C36=Country_Comparison!$S$19:$S$38),1,0))</f>
        <v>0</v>
      </c>
      <c r="C36" s="9" t="str">
        <f t="shared" si="13"/>
        <v>Algeria</v>
      </c>
      <c r="D36" s="6">
        <f t="shared" si="14"/>
        <v>105</v>
      </c>
      <c r="E36" s="6">
        <f>IF(COUNTIF(I36:XFD36,"&gt;"&amp;0)=0,,HLOOKUP(COUNTIF(I36:XFD36,"&gt;"&amp;0)-1,I$1:XFD36,A36+1,FALSE))</f>
        <v>105</v>
      </c>
      <c r="F36" s="7">
        <f>IF(COUNTIF(I36:XFD36,"&gt;"&amp;0)=0,,HLOOKUP(COUNTIF(I36:XFD36,"&gt;"&amp;0)-MIN($F$1+1,COUNTIF(I36:XFD36,"&gt;"&amp;0)),I$1:XFD36,A36+1,FALSE))</f>
        <v>31</v>
      </c>
      <c r="G36" s="8">
        <f t="shared" si="16"/>
        <v>1.2763374754341015</v>
      </c>
      <c r="H36" s="13" t="s">
        <v>75</v>
      </c>
      <c r="I36" s="9">
        <v>9</v>
      </c>
      <c r="J36" s="9">
        <v>11</v>
      </c>
      <c r="K36" s="9">
        <v>15</v>
      </c>
      <c r="L36" s="9">
        <v>17</v>
      </c>
      <c r="M36" s="9">
        <v>17</v>
      </c>
      <c r="N36" s="9">
        <v>19</v>
      </c>
      <c r="O36" s="9">
        <v>21</v>
      </c>
      <c r="P36" s="9">
        <v>25</v>
      </c>
      <c r="Q36" s="9">
        <v>26</v>
      </c>
      <c r="R36" s="9">
        <v>29</v>
      </c>
      <c r="S36" s="9">
        <v>31</v>
      </c>
      <c r="T36" s="9">
        <v>35</v>
      </c>
      <c r="U36" s="9">
        <v>44</v>
      </c>
      <c r="V36" s="9">
        <v>58</v>
      </c>
      <c r="W36" s="9">
        <v>86</v>
      </c>
      <c r="X36" s="9">
        <v>105</v>
      </c>
    </row>
    <row r="37" spans="1:34" x14ac:dyDescent="0.25">
      <c r="A37" s="9">
        <f t="shared" si="15"/>
        <v>36</v>
      </c>
      <c r="B37" s="9">
        <f t="array" ref="B37">IF(C37="",0,IF(OR(C37=Country_Comparison!$S$19:$S$38),1,0))</f>
        <v>0</v>
      </c>
      <c r="C37" s="9" t="str">
        <f t="shared" ref="C37:C68" si="17">IF(H37="","",H37)</f>
        <v>India</v>
      </c>
      <c r="D37" s="6">
        <f t="shared" ref="D37:D68" si="18">MAX(I37:BD37)</f>
        <v>72</v>
      </c>
      <c r="E37" s="6">
        <f>IF(COUNTIF(I37:XFD37,"&gt;"&amp;0)=0,,HLOOKUP(COUNTIF(I37:XFD37,"&gt;"&amp;0)-1,I$1:XFD37,A37+1,FALSE))</f>
        <v>72</v>
      </c>
      <c r="F37" s="7">
        <f>IF(COUNTIF(I37:XFD37,"&gt;"&amp;0)=0,,HLOOKUP(COUNTIF(I37:XFD37,"&gt;"&amp;0)-MIN($F$1+1,COUNTIF(I37:XFD37,"&gt;"&amp;0)),I$1:XFD37,A37+1,FALSE))</f>
        <v>27</v>
      </c>
      <c r="G37" s="8">
        <f t="shared" si="16"/>
        <v>1.2167286837864115</v>
      </c>
      <c r="H37" s="13" t="s">
        <v>57</v>
      </c>
      <c r="I37" s="9">
        <v>10</v>
      </c>
      <c r="J37" s="9">
        <v>10</v>
      </c>
      <c r="K37" s="9">
        <v>12</v>
      </c>
      <c r="L37" s="9">
        <v>20</v>
      </c>
      <c r="M37" s="9">
        <v>20</v>
      </c>
      <c r="N37" s="9">
        <v>24</v>
      </c>
      <c r="O37" s="9">
        <v>27</v>
      </c>
      <c r="P37" s="9">
        <v>32</v>
      </c>
      <c r="Q37" s="9">
        <v>35</v>
      </c>
      <c r="R37" s="9">
        <v>58</v>
      </c>
      <c r="S37" s="9">
        <v>72</v>
      </c>
      <c r="T37" s="9">
        <v>72</v>
      </c>
    </row>
    <row r="38" spans="1:34" x14ac:dyDescent="0.25">
      <c r="A38" s="9">
        <f t="shared" si="15"/>
        <v>37</v>
      </c>
      <c r="B38" s="9">
        <f t="array" ref="B38">IF(C38="",0,IF(OR(C38=Country_Comparison!$S$19:$S$38),1,0))</f>
        <v>0</v>
      </c>
      <c r="C38" s="9" t="str">
        <f t="shared" si="17"/>
        <v>Poland</v>
      </c>
      <c r="D38" s="6">
        <f t="shared" si="18"/>
        <v>71</v>
      </c>
      <c r="E38" s="6">
        <f>IF(COUNTIF(I38:XFD38,"&gt;"&amp;0)=0,,HLOOKUP(COUNTIF(I38:XFD38,"&gt;"&amp;0)-1,I$1:XFD38,A38+1,FALSE))</f>
        <v>71</v>
      </c>
      <c r="F38" s="7">
        <f>IF(COUNTIF(I38:XFD38,"&gt;"&amp;0)=0,,HLOOKUP(COUNTIF(I38:XFD38,"&gt;"&amp;0)-MIN($F$1+1,COUNTIF(I38:XFD38,"&gt;"&amp;0)),I$1:XFD38,A38+1,FALSE))</f>
        <v>22</v>
      </c>
      <c r="G38" s="8">
        <f t="shared" si="16"/>
        <v>1.2640583842594302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</row>
    <row r="39" spans="1:34" x14ac:dyDescent="0.25">
      <c r="A39" s="9">
        <f t="shared" si="15"/>
        <v>38</v>
      </c>
      <c r="B39" s="9">
        <f t="array" ref="B39">IF(C39="",0,IF(OR(C39=Country_Comparison!$S$19:$S$38),1,0))</f>
        <v>0</v>
      </c>
      <c r="C39" s="9" t="str">
        <f t="shared" si="17"/>
        <v>Dominican Republic</v>
      </c>
      <c r="D39" s="6">
        <f t="shared" si="18"/>
        <v>68</v>
      </c>
      <c r="E39" s="6">
        <f>IF(COUNTIF(I39:XFD39,"&gt;"&amp;0)=0,,HLOOKUP(COUNTIF(I39:XFD39,"&gt;"&amp;0)-1,I$1:XFD39,A39+1,FALSE))</f>
        <v>68</v>
      </c>
      <c r="F39" s="7">
        <f>IF(COUNTIF(I39:XFD39,"&gt;"&amp;0)=0,,HLOOKUP(COUNTIF(I39:XFD39,"&gt;"&amp;0)-MIN($F$1+1,COUNTIF(I39:XFD39,"&gt;"&amp;0)),I$1:XFD39,A39+1,FALSE))</f>
        <v>39</v>
      </c>
      <c r="G39" s="8">
        <f t="shared" si="16"/>
        <v>1.1176063511697278</v>
      </c>
      <c r="H39" s="13" t="s">
        <v>106</v>
      </c>
      <c r="I39" s="9">
        <v>10</v>
      </c>
      <c r="J39" s="9">
        <v>10</v>
      </c>
      <c r="K39" s="9">
        <v>20</v>
      </c>
      <c r="L39" s="9">
        <v>28</v>
      </c>
      <c r="M39" s="9">
        <v>39</v>
      </c>
      <c r="N39" s="9">
        <v>42</v>
      </c>
      <c r="O39" s="9">
        <v>51</v>
      </c>
      <c r="P39" s="9">
        <v>57</v>
      </c>
      <c r="Q39" s="9">
        <v>60</v>
      </c>
      <c r="R39" s="9">
        <v>68</v>
      </c>
    </row>
    <row r="40" spans="1:34" x14ac:dyDescent="0.25">
      <c r="A40" s="9">
        <f t="shared" si="15"/>
        <v>39</v>
      </c>
      <c r="B40" s="9">
        <f t="array" ref="B40">IF(C40="",0,IF(OR(C40=Country_Comparison!$S$19:$S$38),1,0))</f>
        <v>0</v>
      </c>
      <c r="C40" s="9" t="str">
        <f t="shared" si="17"/>
        <v>Egypt</v>
      </c>
      <c r="D40" s="6">
        <f t="shared" si="18"/>
        <v>66</v>
      </c>
      <c r="E40" s="6">
        <f>IF(COUNTIF(I40:XFD40,"&gt;"&amp;0)=0,,HLOOKUP(COUNTIF(I40:XFD40,"&gt;"&amp;0)-1,I$1:XFD40,A40+1,FALSE))</f>
        <v>66</v>
      </c>
      <c r="F40" s="7">
        <f>IF(COUNTIF(I40:XFD40,"&gt;"&amp;0)=0,,HLOOKUP(COUNTIF(I40:XFD40,"&gt;"&amp;0)-MIN($F$1+1,COUNTIF(I40:XFD40,"&gt;"&amp;0)),I$1:XFD40,A40+1,FALSE))</f>
        <v>40</v>
      </c>
      <c r="G40" s="8">
        <f t="shared" si="16"/>
        <v>1.1053422964928694</v>
      </c>
      <c r="H40" s="13" t="s">
        <v>65</v>
      </c>
      <c r="I40" s="9">
        <v>8</v>
      </c>
      <c r="J40" s="9">
        <v>10</v>
      </c>
      <c r="K40" s="9">
        <v>14</v>
      </c>
      <c r="L40" s="9">
        <v>19</v>
      </c>
      <c r="M40" s="9">
        <v>20</v>
      </c>
      <c r="N40" s="9">
        <v>21</v>
      </c>
      <c r="O40" s="9">
        <v>24</v>
      </c>
      <c r="P40" s="9">
        <v>30</v>
      </c>
      <c r="Q40" s="9">
        <v>36</v>
      </c>
      <c r="R40" s="9">
        <v>40</v>
      </c>
      <c r="S40" s="9">
        <v>41</v>
      </c>
      <c r="T40" s="9">
        <v>46</v>
      </c>
      <c r="U40" s="9">
        <v>52</v>
      </c>
      <c r="V40" s="9">
        <v>58</v>
      </c>
      <c r="W40" s="9">
        <v>66</v>
      </c>
    </row>
    <row r="41" spans="1:34" x14ac:dyDescent="0.25">
      <c r="A41" s="9">
        <f t="shared" si="15"/>
        <v>40</v>
      </c>
      <c r="B41" s="9">
        <f t="array" ref="B41">IF(C41="",0,IF(OR(C41=Country_Comparison!$S$19:$S$38),1,0))</f>
        <v>0</v>
      </c>
      <c r="C41" s="9" t="str">
        <f t="shared" si="17"/>
        <v>Japan</v>
      </c>
      <c r="D41" s="6">
        <f t="shared" si="18"/>
        <v>63</v>
      </c>
      <c r="E41" s="6">
        <f>IF(COUNTIF(I41:XFD41,"&gt;"&amp;0)=0,,HLOOKUP(COUNTIF(I41:XFD41,"&gt;"&amp;0)-1,I$1:XFD41,A41+1,FALSE))</f>
        <v>63</v>
      </c>
      <c r="F41" s="7">
        <f>IF(COUNTIF(I41:XFD41,"&gt;"&amp;0)=0,,HLOOKUP(COUNTIF(I41:XFD41,"&gt;"&amp;0)-MIN($F$1+1,COUNTIF(I41:XFD41,"&gt;"&amp;0)),I$1:XFD41,A41+1,FALSE))</f>
        <v>54</v>
      </c>
      <c r="G41" s="8">
        <f t="shared" si="16"/>
        <v>1.0313103064775451</v>
      </c>
      <c r="H41" s="13" t="s">
        <v>36</v>
      </c>
      <c r="I41" s="9">
        <v>10</v>
      </c>
      <c r="J41" s="9">
        <v>10</v>
      </c>
      <c r="K41" s="9">
        <v>15</v>
      </c>
      <c r="L41" s="9">
        <v>16</v>
      </c>
      <c r="M41" s="9">
        <v>19</v>
      </c>
      <c r="N41" s="9">
        <v>22</v>
      </c>
      <c r="O41" s="9">
        <v>22</v>
      </c>
      <c r="P41" s="9">
        <v>27</v>
      </c>
      <c r="Q41" s="9">
        <v>29</v>
      </c>
      <c r="R41" s="9">
        <v>29</v>
      </c>
      <c r="S41" s="9">
        <v>29</v>
      </c>
      <c r="T41" s="9">
        <v>33</v>
      </c>
      <c r="U41" s="9">
        <v>35</v>
      </c>
      <c r="V41" s="9">
        <v>41</v>
      </c>
      <c r="W41" s="9">
        <v>42</v>
      </c>
      <c r="X41" s="9">
        <v>43</v>
      </c>
      <c r="Y41" s="9">
        <v>45</v>
      </c>
      <c r="Z41" s="9">
        <v>47</v>
      </c>
      <c r="AA41" s="9">
        <v>49</v>
      </c>
      <c r="AB41" s="9">
        <v>52</v>
      </c>
      <c r="AC41" s="9">
        <v>54</v>
      </c>
      <c r="AD41" s="9">
        <v>54</v>
      </c>
      <c r="AE41" s="9">
        <v>56</v>
      </c>
      <c r="AF41" s="9">
        <v>57</v>
      </c>
      <c r="AG41" s="9">
        <v>62</v>
      </c>
      <c r="AH41" s="9">
        <v>63</v>
      </c>
    </row>
    <row r="42" spans="1:34" x14ac:dyDescent="0.25">
      <c r="A42" s="9">
        <f t="shared" si="15"/>
        <v>41</v>
      </c>
      <c r="B42" s="9">
        <f t="array" ref="B42">IF(C42="",0,IF(OR(C42=Country_Comparison!$S$19:$S$38),1,0))</f>
        <v>0</v>
      </c>
      <c r="C42" s="9" t="str">
        <f t="shared" si="17"/>
        <v>Greece</v>
      </c>
      <c r="D42" s="6">
        <f t="shared" si="18"/>
        <v>63</v>
      </c>
      <c r="E42" s="6">
        <f>IF(COUNTIF(I42:XFD42,"&gt;"&amp;0)=0,,HLOOKUP(COUNTIF(I42:XFD42,"&gt;"&amp;0)-1,I$1:XFD42,A42+1,FALSE))</f>
        <v>63</v>
      </c>
      <c r="F42" s="7">
        <f>IF(COUNTIF(I42:XFD42,"&gt;"&amp;0)=0,,HLOOKUP(COUNTIF(I42:XFD42,"&gt;"&amp;0)-MIN($F$1+1,COUNTIF(I42:XFD42,"&gt;"&amp;0)),I$1:XFD42,A42+1,FALSE))</f>
        <v>38</v>
      </c>
      <c r="G42" s="8">
        <f t="shared" si="16"/>
        <v>1.106398021719422</v>
      </c>
      <c r="H42" s="13" t="s">
        <v>83</v>
      </c>
      <c r="I42" s="9">
        <v>13</v>
      </c>
      <c r="J42" s="9">
        <v>15</v>
      </c>
      <c r="K42" s="9">
        <v>17</v>
      </c>
      <c r="L42" s="9">
        <v>20</v>
      </c>
      <c r="M42" s="9">
        <v>22</v>
      </c>
      <c r="N42" s="9">
        <v>26</v>
      </c>
      <c r="O42" s="9">
        <v>28</v>
      </c>
      <c r="P42" s="9">
        <v>32</v>
      </c>
      <c r="Q42" s="9">
        <v>38</v>
      </c>
      <c r="R42" s="9">
        <v>43</v>
      </c>
      <c r="S42" s="9">
        <v>49</v>
      </c>
      <c r="T42" s="9">
        <v>50</v>
      </c>
      <c r="U42" s="9">
        <v>53</v>
      </c>
      <c r="V42" s="9">
        <v>63</v>
      </c>
    </row>
    <row r="43" spans="1:34" x14ac:dyDescent="0.25">
      <c r="A43" s="9">
        <f t="shared" si="15"/>
        <v>42</v>
      </c>
      <c r="B43" s="9">
        <f t="array" ref="B43">IF(C43="",0,IF(OR(C43=Country_Comparison!$S$19:$S$38),1,0))</f>
        <v>0</v>
      </c>
      <c r="C43" s="9" t="str">
        <f t="shared" si="17"/>
        <v>Peru</v>
      </c>
      <c r="D43" s="6">
        <f t="shared" si="18"/>
        <v>61</v>
      </c>
      <c r="E43" s="6">
        <f>IF(COUNTIF(I43:XFD43,"&gt;"&amp;0)=0,,HLOOKUP(COUNTIF(I43:XFD43,"&gt;"&amp;0)-1,I$1:XFD43,A43+1,FALSE))</f>
        <v>61</v>
      </c>
      <c r="F43" s="7">
        <f>IF(COUNTIF(I43:XFD43,"&gt;"&amp;0)=0,,HLOOKUP(COUNTIF(I43:XFD43,"&gt;"&amp;0)-MIN($F$1+1,COUNTIF(I43:XFD43,"&gt;"&amp;0)),I$1:XFD43,A43+1,FALSE))</f>
        <v>18</v>
      </c>
      <c r="G43" s="8">
        <f t="shared" si="16"/>
        <v>1.2764725090252995</v>
      </c>
      <c r="H43" s="13" t="s">
        <v>160</v>
      </c>
      <c r="I43" s="9">
        <v>9</v>
      </c>
      <c r="J43" s="9">
        <v>9</v>
      </c>
      <c r="K43" s="9">
        <v>11</v>
      </c>
      <c r="L43" s="9">
        <v>16</v>
      </c>
      <c r="M43" s="9">
        <v>18</v>
      </c>
      <c r="N43" s="9">
        <v>24</v>
      </c>
      <c r="O43" s="9">
        <v>30</v>
      </c>
      <c r="P43" s="9">
        <v>38</v>
      </c>
      <c r="Q43" s="9">
        <v>55</v>
      </c>
      <c r="R43" s="9">
        <v>61</v>
      </c>
    </row>
    <row r="44" spans="1:34" x14ac:dyDescent="0.25">
      <c r="A44" s="9">
        <f t="shared" si="15"/>
        <v>43</v>
      </c>
      <c r="B44" s="9">
        <f t="array" ref="B44">IF(C44="",0,IF(OR(C44=Country_Comparison!$S$19:$S$38),1,0))</f>
        <v>0</v>
      </c>
      <c r="C44" s="9" t="str">
        <f t="shared" si="17"/>
        <v>Norway</v>
      </c>
      <c r="D44" s="6">
        <f t="shared" si="18"/>
        <v>59</v>
      </c>
      <c r="E44" s="6">
        <f>IF(COUNTIF(I44:XFD44,"&gt;"&amp;0)=0,,HLOOKUP(COUNTIF(I44:XFD44,"&gt;"&amp;0)-1,I$1:XFD44,A44+1,FALSE))</f>
        <v>59</v>
      </c>
      <c r="F44" s="7">
        <f>IF(COUNTIF(I44:XFD44,"&gt;"&amp;0)=0,,HLOOKUP(COUNTIF(I44:XFD44,"&gt;"&amp;0)-MIN($F$1+1,COUNTIF(I44:XFD44,"&gt;"&amp;0)),I$1:XFD44,A44+1,FALSE))</f>
        <v>25</v>
      </c>
      <c r="G44" s="8">
        <f t="shared" si="16"/>
        <v>1.1873599626786842</v>
      </c>
      <c r="H44" s="13" t="s">
        <v>85</v>
      </c>
      <c r="I44" s="9">
        <v>10</v>
      </c>
      <c r="J44" s="9">
        <v>12</v>
      </c>
      <c r="K44" s="9">
        <v>14</v>
      </c>
      <c r="L44" s="9">
        <v>14</v>
      </c>
      <c r="M44" s="9">
        <v>19</v>
      </c>
      <c r="N44" s="9">
        <v>23</v>
      </c>
      <c r="O44" s="9">
        <v>25</v>
      </c>
      <c r="P44" s="9">
        <v>32</v>
      </c>
      <c r="Q44" s="9">
        <v>39</v>
      </c>
      <c r="R44" s="9">
        <v>44</v>
      </c>
      <c r="S44" s="9">
        <v>50</v>
      </c>
      <c r="T44" s="9">
        <v>59</v>
      </c>
    </row>
    <row r="45" spans="1:34" x14ac:dyDescent="0.25">
      <c r="A45" s="9">
        <f t="shared" si="15"/>
        <v>44</v>
      </c>
      <c r="B45" s="9">
        <f t="array" ref="B45">IF(C45="",0,IF(OR(C45=Country_Comparison!$S$19:$S$38),1,0))</f>
        <v>0</v>
      </c>
      <c r="C45" s="9" t="str">
        <f t="shared" si="17"/>
        <v>Iraq</v>
      </c>
      <c r="D45" s="6">
        <f t="shared" si="18"/>
        <v>54</v>
      </c>
      <c r="E45" s="6">
        <f>IF(COUNTIF(I45:XFD45,"&gt;"&amp;0)=0,,HLOOKUP(COUNTIF(I45:XFD45,"&gt;"&amp;0)-1,I$1:XFD45,A45+1,FALSE))</f>
        <v>54</v>
      </c>
      <c r="F45" s="7">
        <f>IF(COUNTIF(I45:XFD45,"&gt;"&amp;0)=0,,HLOOKUP(COUNTIF(I45:XFD45,"&gt;"&amp;0)-MIN($F$1+1,COUNTIF(I45:XFD45,"&gt;"&amp;0)),I$1:XFD45,A45+1,FALSE))</f>
        <v>42</v>
      </c>
      <c r="G45" s="8">
        <f t="shared" si="16"/>
        <v>1.0515474967972804</v>
      </c>
      <c r="H45" s="13" t="s">
        <v>70</v>
      </c>
      <c r="I45" s="9">
        <v>8</v>
      </c>
      <c r="J45" s="9">
        <v>9</v>
      </c>
      <c r="K45" s="9">
        <v>10</v>
      </c>
      <c r="L45" s="9">
        <v>10</v>
      </c>
      <c r="M45" s="9">
        <v>10</v>
      </c>
      <c r="N45" s="9">
        <v>11</v>
      </c>
      <c r="O45" s="9">
        <v>12</v>
      </c>
      <c r="P45" s="9">
        <v>13</v>
      </c>
      <c r="Q45" s="9">
        <v>17</v>
      </c>
      <c r="R45" s="9">
        <v>17</v>
      </c>
      <c r="S45" s="9">
        <v>20</v>
      </c>
      <c r="T45" s="9">
        <v>23</v>
      </c>
      <c r="U45" s="9">
        <v>27</v>
      </c>
      <c r="V45" s="9">
        <v>29</v>
      </c>
      <c r="W45" s="9">
        <v>36</v>
      </c>
      <c r="X45" s="9">
        <v>40</v>
      </c>
      <c r="Y45" s="9">
        <v>42</v>
      </c>
      <c r="Z45" s="9">
        <v>42</v>
      </c>
      <c r="AA45" s="9">
        <v>46</v>
      </c>
      <c r="AB45" s="9">
        <v>50</v>
      </c>
      <c r="AC45" s="9">
        <v>52</v>
      </c>
      <c r="AD45" s="9">
        <v>54</v>
      </c>
      <c r="AE45" s="9">
        <v>54</v>
      </c>
    </row>
    <row r="46" spans="1:34" x14ac:dyDescent="0.25">
      <c r="A46" s="9">
        <f t="shared" si="15"/>
        <v>45</v>
      </c>
      <c r="B46" s="9">
        <f t="array" ref="B46">IF(C46="",0,IF(OR(C46=Country_Comparison!$S$19:$S$38),1,0))</f>
        <v>0</v>
      </c>
      <c r="C46" s="9" t="str">
        <f t="shared" si="17"/>
        <v>Malaysia</v>
      </c>
      <c r="D46" s="6">
        <f t="shared" si="18"/>
        <v>53</v>
      </c>
      <c r="E46" s="6">
        <f>IF(COUNTIF(I46:XFD46,"&gt;"&amp;0)=0,,HLOOKUP(COUNTIF(I46:XFD46,"&gt;"&amp;0)-1,I$1:XFD46,A46+1,FALSE))</f>
        <v>53</v>
      </c>
      <c r="F46" s="7">
        <f>IF(COUNTIF(I46:XFD46,"&gt;"&amp;0)=0,,HLOOKUP(COUNTIF(I46:XFD46,"&gt;"&amp;0)-MIN($F$1+1,COUNTIF(I46:XFD46,"&gt;"&amp;0)),I$1:XFD46,A46+1,FALSE))</f>
        <v>35</v>
      </c>
      <c r="G46" s="8">
        <f t="shared" si="16"/>
        <v>1.08652960720048</v>
      </c>
      <c r="H46" s="13" t="s">
        <v>43</v>
      </c>
      <c r="I46" s="9">
        <v>10</v>
      </c>
      <c r="J46" s="9">
        <v>14</v>
      </c>
      <c r="K46" s="9">
        <v>16</v>
      </c>
      <c r="L46" s="9">
        <v>20</v>
      </c>
      <c r="M46" s="9">
        <v>23</v>
      </c>
      <c r="N46" s="9">
        <v>26</v>
      </c>
      <c r="O46" s="9">
        <v>27</v>
      </c>
      <c r="P46" s="9">
        <v>35</v>
      </c>
      <c r="Q46" s="9">
        <v>37</v>
      </c>
      <c r="R46" s="9">
        <v>43</v>
      </c>
      <c r="S46" s="9">
        <v>45</v>
      </c>
      <c r="T46" s="9">
        <v>50</v>
      </c>
      <c r="U46" s="9">
        <v>53</v>
      </c>
    </row>
    <row r="47" spans="1:34" x14ac:dyDescent="0.25">
      <c r="A47" s="9">
        <f t="shared" si="15"/>
        <v>46</v>
      </c>
      <c r="B47" s="9">
        <f t="array" ref="B47">IF(C47="",0,IF(OR(C47=Country_Comparison!$S$19:$S$38),1,0))</f>
        <v>0</v>
      </c>
      <c r="C47" s="9" t="str">
        <f t="shared" si="17"/>
        <v>Czechia</v>
      </c>
      <c r="D47" s="6">
        <f t="shared" si="18"/>
        <v>53</v>
      </c>
      <c r="E47" s="6">
        <f>IF(COUNTIF(I47:XFD47,"&gt;"&amp;0)=0,,HLOOKUP(COUNTIF(I47:XFD47,"&gt;"&amp;0)-1,I$1:XFD47,A47+1,FALSE))</f>
        <v>53</v>
      </c>
      <c r="F47" s="7">
        <f>IF(COUNTIF(I47:XFD47,"&gt;"&amp;0)=0,,HLOOKUP(COUNTIF(I47:XFD47,"&gt;"&amp;0)-MIN($F$1+1,COUNTIF(I47:XFD47,"&gt;"&amp;0)),I$1:XFD47,A47+1,FALSE))</f>
        <v>16</v>
      </c>
      <c r="G47" s="8">
        <f t="shared" si="16"/>
        <v>1.2706653212075216</v>
      </c>
      <c r="H47" s="13" t="s">
        <v>341</v>
      </c>
      <c r="I47" s="9">
        <v>9</v>
      </c>
      <c r="J47" s="9">
        <v>9</v>
      </c>
      <c r="K47" s="9">
        <v>11</v>
      </c>
      <c r="L47" s="9">
        <v>16</v>
      </c>
      <c r="M47" s="9">
        <v>23</v>
      </c>
      <c r="N47" s="9">
        <v>31</v>
      </c>
      <c r="O47" s="9">
        <v>39</v>
      </c>
      <c r="P47" s="9">
        <v>44</v>
      </c>
      <c r="Q47" s="9">
        <v>53</v>
      </c>
    </row>
    <row r="48" spans="1:34" x14ac:dyDescent="0.25">
      <c r="A48" s="9">
        <f t="shared" si="15"/>
        <v>47</v>
      </c>
      <c r="B48" s="9">
        <f t="array" ref="B48">IF(C48="",0,IF(OR(C48=Country_Comparison!$S$19:$S$38),1,0))</f>
        <v>0</v>
      </c>
      <c r="C48" s="9" t="str">
        <f t="shared" si="17"/>
        <v>Mexico</v>
      </c>
      <c r="D48" s="6">
        <f t="shared" si="18"/>
        <v>50</v>
      </c>
      <c r="E48" s="6">
        <f>IF(COUNTIF(I48:XFD48,"&gt;"&amp;0)=0,,HLOOKUP(COUNTIF(I48:XFD48,"&gt;"&amp;0)-1,I$1:XFD48,A48+1,FALSE))</f>
        <v>50</v>
      </c>
      <c r="F48" s="7">
        <f>IF(COUNTIF(I48:XFD48,"&gt;"&amp;0)=0,,HLOOKUP(COUNTIF(I48:XFD48,"&gt;"&amp;0)-MIN($F$1+1,COUNTIF(I48:XFD48,"&gt;"&amp;0)),I$1:XFD48,A48+1,FALSE))</f>
        <v>16</v>
      </c>
      <c r="G48" s="8">
        <f t="shared" si="16"/>
        <v>1.2559432157547901</v>
      </c>
      <c r="H48" s="13" t="s">
        <v>94</v>
      </c>
      <c r="I48" s="9">
        <v>8</v>
      </c>
      <c r="J48" s="9">
        <v>12</v>
      </c>
      <c r="K48" s="9">
        <v>16</v>
      </c>
      <c r="L48" s="9">
        <v>20</v>
      </c>
      <c r="M48" s="9">
        <v>28</v>
      </c>
      <c r="N48" s="9">
        <v>29</v>
      </c>
      <c r="O48" s="9">
        <v>37</v>
      </c>
      <c r="P48" s="9">
        <v>50</v>
      </c>
    </row>
    <row r="49" spans="1:25" x14ac:dyDescent="0.25">
      <c r="A49" s="9">
        <f t="shared" si="15"/>
        <v>48</v>
      </c>
      <c r="B49" s="9">
        <f t="array" ref="B49">IF(C49="",0,IF(OR(C49=Country_Comparison!$S$19:$S$38),1,0))</f>
        <v>0</v>
      </c>
      <c r="C49" s="9" t="str">
        <f t="shared" si="17"/>
        <v>Morocco</v>
      </c>
      <c r="D49" s="6">
        <f t="shared" si="18"/>
        <v>48</v>
      </c>
      <c r="E49" s="6">
        <f>IF(COUNTIF(I49:XFD49,"&gt;"&amp;0)=0,,HLOOKUP(COUNTIF(I49:XFD49,"&gt;"&amp;0)-1,I$1:XFD49,A49+1,FALSE))</f>
        <v>48</v>
      </c>
      <c r="F49" s="7">
        <f>IF(COUNTIF(I49:XFD49,"&gt;"&amp;0)=0,,HLOOKUP(COUNTIF(I49:XFD49,"&gt;"&amp;0)-MIN($F$1+1,COUNTIF(I49:XFD49,"&gt;"&amp;0)),I$1:XFD49,A49+1,FALSE))</f>
        <v>26</v>
      </c>
      <c r="G49" s="8">
        <f t="shared" si="16"/>
        <v>1.1304557777866477</v>
      </c>
      <c r="H49" s="13" t="s">
        <v>112</v>
      </c>
      <c r="I49" s="9">
        <v>11</v>
      </c>
      <c r="J49" s="9">
        <v>23</v>
      </c>
      <c r="K49" s="9">
        <v>25</v>
      </c>
      <c r="L49" s="9">
        <v>26</v>
      </c>
      <c r="M49" s="9">
        <v>33</v>
      </c>
      <c r="N49" s="9">
        <v>36</v>
      </c>
      <c r="O49" s="9">
        <v>39</v>
      </c>
      <c r="P49" s="9">
        <v>44</v>
      </c>
      <c r="Q49" s="9">
        <v>48</v>
      </c>
    </row>
    <row r="50" spans="1:25" x14ac:dyDescent="0.25">
      <c r="A50" s="9">
        <f t="shared" si="15"/>
        <v>49</v>
      </c>
      <c r="B50" s="9">
        <f t="array" ref="B50">IF(C50="",0,IF(OR(C50=Country_Comparison!$S$19:$S$38),1,0))</f>
        <v>0</v>
      </c>
      <c r="C50" s="9" t="str">
        <f t="shared" si="17"/>
        <v>Israel</v>
      </c>
      <c r="D50" s="6">
        <f t="shared" si="18"/>
        <v>40</v>
      </c>
      <c r="E50" s="6">
        <f>IF(COUNTIF(I50:XFD50,"&gt;"&amp;0)=0,,HLOOKUP(COUNTIF(I50:XFD50,"&gt;"&amp;0)-1,I$1:XFD50,A50+1,FALSE))</f>
        <v>40</v>
      </c>
      <c r="F50" s="7">
        <f>IF(COUNTIF(I50:XFD50,"&gt;"&amp;0)=0,,HLOOKUP(COUNTIF(I50:XFD50,"&gt;"&amp;0)-MIN($F$1+1,COUNTIF(I50:XFD50,"&gt;"&amp;0)),I$1:XFD50,A50+1,FALSE))</f>
        <v>15</v>
      </c>
      <c r="G50" s="8">
        <f t="shared" si="16"/>
        <v>1.2167286837864115</v>
      </c>
      <c r="H50" s="13" t="s">
        <v>79</v>
      </c>
      <c r="I50" s="9">
        <v>8</v>
      </c>
      <c r="J50" s="9">
        <v>12</v>
      </c>
      <c r="K50" s="9">
        <v>12</v>
      </c>
      <c r="L50" s="9">
        <v>15</v>
      </c>
      <c r="M50" s="9">
        <v>16</v>
      </c>
      <c r="N50" s="9">
        <v>20</v>
      </c>
      <c r="O50" s="9">
        <v>26</v>
      </c>
      <c r="P50" s="9">
        <v>36</v>
      </c>
      <c r="Q50" s="9">
        <v>40</v>
      </c>
    </row>
    <row r="51" spans="1:25" x14ac:dyDescent="0.25">
      <c r="A51" s="9">
        <f t="shared" si="15"/>
        <v>50</v>
      </c>
      <c r="B51" s="9">
        <f t="array" ref="B51">IF(C51="",0,IF(OR(C51=Country_Comparison!$S$19:$S$38),1,0))</f>
        <v>0</v>
      </c>
      <c r="C51" s="9" t="str">
        <f t="shared" si="17"/>
        <v>Pakistan</v>
      </c>
      <c r="D51" s="6">
        <f t="shared" si="18"/>
        <v>40</v>
      </c>
      <c r="E51" s="6">
        <f>IF(COUNTIF(I51:XFD51,"&gt;"&amp;0)=0,,HLOOKUP(COUNTIF(I51:XFD51,"&gt;"&amp;0)-1,I$1:XFD51,A51+1,FALSE))</f>
        <v>40</v>
      </c>
      <c r="F51" s="7">
        <f>IF(COUNTIF(I51:XFD51,"&gt;"&amp;0)=0,,HLOOKUP(COUNTIF(I51:XFD51,"&gt;"&amp;0)-MIN($F$1+1,COUNTIF(I51:XFD51,"&gt;"&amp;0)),I$1:XFD51,A51+1,FALSE))</f>
        <v>14</v>
      </c>
      <c r="G51" s="8">
        <f t="shared" si="16"/>
        <v>1.2336341725167208</v>
      </c>
      <c r="H51" s="13" t="s">
        <v>80</v>
      </c>
      <c r="I51" s="9">
        <v>8</v>
      </c>
      <c r="J51" s="9">
        <v>9</v>
      </c>
      <c r="K51" s="9">
        <v>11</v>
      </c>
      <c r="L51" s="9">
        <v>12</v>
      </c>
      <c r="M51" s="9">
        <v>14</v>
      </c>
      <c r="N51" s="9">
        <v>21</v>
      </c>
      <c r="O51" s="9">
        <v>26</v>
      </c>
      <c r="P51" s="9">
        <v>27</v>
      </c>
      <c r="Q51" s="9">
        <v>34</v>
      </c>
      <c r="R51" s="9">
        <v>40</v>
      </c>
    </row>
    <row r="52" spans="1:25" x14ac:dyDescent="0.25">
      <c r="A52" s="9">
        <f t="shared" si="15"/>
        <v>51</v>
      </c>
      <c r="B52" s="9">
        <f t="array" ref="B52">IF(C52="",0,IF(OR(C52=Country_Comparison!$S$19:$S$38),1,0))</f>
        <v>0</v>
      </c>
      <c r="C52" s="9" t="str">
        <f t="shared" si="17"/>
        <v>Serbia</v>
      </c>
      <c r="D52" s="6">
        <f t="shared" si="18"/>
        <v>39</v>
      </c>
      <c r="E52" s="6">
        <f>IF(COUNTIF(I52:XFD52,"&gt;"&amp;0)=0,,HLOOKUP(COUNTIF(I52:XFD52,"&gt;"&amp;0)-1,I$1:XFD52,A52+1,FALSE))</f>
        <v>39</v>
      </c>
      <c r="F52" s="7">
        <f>IF(COUNTIF(I52:XFD52,"&gt;"&amp;0)=0,,HLOOKUP(COUNTIF(I52:XFD52,"&gt;"&amp;0)-MIN($F$1+1,COUNTIF(I52:XFD52,"&gt;"&amp;0)),I$1:XFD52,A52+1,FALSE))</f>
        <v>13</v>
      </c>
      <c r="G52" s="8">
        <f t="shared" si="16"/>
        <v>1.2457309396155174</v>
      </c>
      <c r="H52" s="13" t="s">
        <v>161</v>
      </c>
      <c r="I52" s="9">
        <v>10</v>
      </c>
      <c r="J52" s="9">
        <v>13</v>
      </c>
      <c r="K52" s="9">
        <v>16</v>
      </c>
      <c r="L52" s="9">
        <v>16</v>
      </c>
      <c r="M52" s="9">
        <v>28</v>
      </c>
      <c r="N52" s="9">
        <v>31</v>
      </c>
      <c r="O52" s="9">
        <v>39</v>
      </c>
    </row>
    <row r="53" spans="1:25" x14ac:dyDescent="0.25">
      <c r="A53" s="9">
        <f t="shared" si="15"/>
        <v>52</v>
      </c>
      <c r="B53" s="9">
        <f t="array" ref="B53">IF(C53="",0,IF(OR(C53=Country_Comparison!$S$19:$S$38),1,0))</f>
        <v>0</v>
      </c>
      <c r="C53" s="9" t="str">
        <f t="shared" si="17"/>
        <v>Argentina</v>
      </c>
      <c r="D53" s="6">
        <f t="shared" si="18"/>
        <v>39</v>
      </c>
      <c r="E53" s="6">
        <f>IF(COUNTIF(I53:XFD53,"&gt;"&amp;0)=0,,HLOOKUP(COUNTIF(I53:XFD53,"&gt;"&amp;0)-1,I$1:XFD53,A53+1,FALSE))</f>
        <v>39</v>
      </c>
      <c r="F53" s="7">
        <f>IF(COUNTIF(I53:XFD53,"&gt;"&amp;0)=0,,HLOOKUP(COUNTIF(I53:XFD53,"&gt;"&amp;0)-MIN($F$1+1,COUNTIF(I53:XFD53,"&gt;"&amp;0)),I$1:XFD53,A53+1,FALSE))</f>
        <v>19</v>
      </c>
      <c r="G53" s="8">
        <f t="shared" si="16"/>
        <v>1.1546814827060505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</row>
    <row r="54" spans="1:25" x14ac:dyDescent="0.25">
      <c r="A54" s="9">
        <f t="shared" si="15"/>
        <v>53</v>
      </c>
      <c r="B54" s="9">
        <f t="array" ref="B54">IF(C54="",0,IF(OR(C54=Country_Comparison!$S$19:$S$38),1,0))</f>
        <v>0</v>
      </c>
      <c r="C54" s="9" t="str">
        <f t="shared" si="17"/>
        <v>Panama</v>
      </c>
      <c r="D54" s="6">
        <f t="shared" si="18"/>
        <v>37</v>
      </c>
      <c r="E54" s="6">
        <f>IF(COUNTIF(I54:XFD54,"&gt;"&amp;0)=0,,HLOOKUP(COUNTIF(I54:XFD54,"&gt;"&amp;0)-1,I$1:XFD54,A54+1,FALSE))</f>
        <v>37</v>
      </c>
      <c r="F54" s="7">
        <f>IF(COUNTIF(I54:XFD54,"&gt;"&amp;0)=0,,HLOOKUP(COUNTIF(I54:XFD54,"&gt;"&amp;0)-MIN($F$1+1,COUNTIF(I54:XFD54,"&gt;"&amp;0)),I$1:XFD54,A54+1,FALSE))</f>
        <v>17</v>
      </c>
      <c r="G54" s="8">
        <f t="shared" si="16"/>
        <v>1.168289734165707</v>
      </c>
      <c r="H54" s="13" t="s">
        <v>283</v>
      </c>
      <c r="I54" s="9">
        <v>8</v>
      </c>
      <c r="J54" s="9">
        <v>8</v>
      </c>
      <c r="K54" s="9">
        <v>9</v>
      </c>
      <c r="L54" s="9">
        <v>14</v>
      </c>
      <c r="M54" s="9">
        <v>17</v>
      </c>
      <c r="N54" s="9">
        <v>24</v>
      </c>
      <c r="O54" s="9">
        <v>30</v>
      </c>
      <c r="P54" s="9">
        <v>30</v>
      </c>
      <c r="Q54" s="9">
        <v>32</v>
      </c>
      <c r="R54" s="9">
        <v>37</v>
      </c>
    </row>
    <row r="55" spans="1:25" x14ac:dyDescent="0.25">
      <c r="A55" s="9">
        <f t="shared" si="15"/>
        <v>54</v>
      </c>
      <c r="B55" s="9">
        <f t="array" ref="B55">IF(C55="",0,IF(OR(C55=Country_Comparison!$S$19:$S$38),1,0))</f>
        <v>0</v>
      </c>
      <c r="C55" s="9" t="str">
        <f t="shared" si="17"/>
        <v>Russia</v>
      </c>
      <c r="D55" s="6">
        <f t="shared" si="18"/>
        <v>34</v>
      </c>
      <c r="E55" s="6">
        <f>IF(COUNTIF(I55:XFD55,"&gt;"&amp;0)=0,,HLOOKUP(COUNTIF(I55:XFD55,"&gt;"&amp;0)-1,I$1:XFD55,A55+1,FALSE))</f>
        <v>34</v>
      </c>
      <c r="F55" s="7">
        <f>IF(COUNTIF(I55:XFD55,"&gt;"&amp;0)=0,,HLOOKUP(COUNTIF(I55:XFD55,"&gt;"&amp;0)-MIN($F$1+1,COUNTIF(I55:XFD55,"&gt;"&amp;0)),I$1:XFD55,A55+1,FALSE))</f>
        <v>8</v>
      </c>
      <c r="G55" s="8">
        <f t="shared" si="16"/>
        <v>1.3356042305195701</v>
      </c>
      <c r="H55" s="13" t="s">
        <v>344</v>
      </c>
      <c r="I55" s="9">
        <v>8</v>
      </c>
      <c r="J55" s="9">
        <v>9</v>
      </c>
      <c r="K55" s="9">
        <v>17</v>
      </c>
      <c r="L55" s="9">
        <v>24</v>
      </c>
      <c r="M55" s="9">
        <v>30</v>
      </c>
      <c r="N55" s="9">
        <v>34</v>
      </c>
    </row>
    <row r="56" spans="1:25" x14ac:dyDescent="0.25">
      <c r="A56" s="9">
        <f t="shared" si="15"/>
        <v>55</v>
      </c>
      <c r="B56" s="9">
        <f t="array" ref="B56">IF(C56="",0,IF(OR(C56=Country_Comparison!$S$19:$S$38),1,0))</f>
        <v>0</v>
      </c>
      <c r="C56" s="9" t="str">
        <f t="shared" si="17"/>
        <v>Luxembourg</v>
      </c>
      <c r="D56" s="6">
        <f t="shared" si="18"/>
        <v>31</v>
      </c>
      <c r="E56" s="6">
        <f>IF(COUNTIF(I56:XFD56,"&gt;"&amp;0)=0,,HLOOKUP(COUNTIF(I56:XFD56,"&gt;"&amp;0)-1,I$1:XFD56,A56+1,FALSE))</f>
        <v>31</v>
      </c>
      <c r="F56" s="7">
        <f>IF(COUNTIF(I56:XFD56,"&gt;"&amp;0)=0,,HLOOKUP(COUNTIF(I56:XFD56,"&gt;"&amp;0)-MIN($F$1+1,COUNTIF(I56:XFD56,"&gt;"&amp;0)),I$1:XFD56,A56+1,FALSE))</f>
        <v>21</v>
      </c>
      <c r="G56" s="8">
        <f t="shared" si="16"/>
        <v>1.0810069343078312</v>
      </c>
      <c r="H56" s="13" t="s">
        <v>99</v>
      </c>
      <c r="I56" s="9">
        <v>8</v>
      </c>
      <c r="J56" s="9">
        <v>8</v>
      </c>
      <c r="K56" s="9">
        <v>8</v>
      </c>
      <c r="L56" s="9">
        <v>8</v>
      </c>
      <c r="M56" s="9">
        <v>8</v>
      </c>
      <c r="N56" s="9">
        <v>9</v>
      </c>
      <c r="O56" s="9">
        <v>15</v>
      </c>
      <c r="P56" s="9">
        <v>18</v>
      </c>
      <c r="Q56" s="9">
        <v>21</v>
      </c>
      <c r="R56" s="9">
        <v>22</v>
      </c>
      <c r="S56" s="9">
        <v>23</v>
      </c>
      <c r="T56" s="9">
        <v>29</v>
      </c>
      <c r="U56" s="9">
        <v>30</v>
      </c>
      <c r="V56" s="9">
        <v>31</v>
      </c>
    </row>
    <row r="57" spans="1:25" x14ac:dyDescent="0.25">
      <c r="A57" s="9">
        <f t="shared" si="15"/>
        <v>56</v>
      </c>
      <c r="B57" s="9">
        <f t="array" ref="B57">IF(C57="",0,IF(OR(C57=Country_Comparison!$S$19:$S$38),1,0))</f>
        <v>0</v>
      </c>
      <c r="C57" s="9" t="str">
        <f t="shared" si="17"/>
        <v>San Marino</v>
      </c>
      <c r="D57" s="6">
        <f t="shared" si="18"/>
        <v>30</v>
      </c>
      <c r="E57" s="6">
        <f>IF(COUNTIF(I57:XFD57,"&gt;"&amp;0)=0,,HLOOKUP(COUNTIF(I57:XFD57,"&gt;"&amp;0)-1,I$1:XFD57,A57+1,FALSE))</f>
        <v>30</v>
      </c>
      <c r="F57" s="7">
        <f>IF(COUNTIF(I57:XFD57,"&gt;"&amp;0)=0,,HLOOKUP(COUNTIF(I57:XFD57,"&gt;"&amp;0)-MIN($F$1+1,COUNTIF(I57:XFD57,"&gt;"&amp;0)),I$1:XFD57,A57+1,FALSE))</f>
        <v>22</v>
      </c>
      <c r="G57" s="8">
        <f t="shared" si="16"/>
        <v>1.0639953128150836</v>
      </c>
      <c r="H57" s="13" t="s">
        <v>90</v>
      </c>
      <c r="I57" s="9">
        <v>11</v>
      </c>
      <c r="J57" s="9">
        <v>11</v>
      </c>
      <c r="K57" s="9">
        <v>14</v>
      </c>
      <c r="L57" s="9">
        <v>20</v>
      </c>
      <c r="M57" s="9">
        <v>20</v>
      </c>
      <c r="N57" s="9">
        <v>20</v>
      </c>
      <c r="O57" s="9">
        <v>21</v>
      </c>
      <c r="P57" s="9">
        <v>21</v>
      </c>
      <c r="Q57" s="9">
        <v>21</v>
      </c>
      <c r="R57" s="9">
        <v>21</v>
      </c>
      <c r="S57" s="9">
        <v>22</v>
      </c>
      <c r="T57" s="9">
        <v>22</v>
      </c>
      <c r="U57" s="9">
        <v>25</v>
      </c>
      <c r="V57" s="9">
        <v>26</v>
      </c>
      <c r="W57" s="9">
        <v>26</v>
      </c>
      <c r="X57" s="9">
        <v>30</v>
      </c>
      <c r="Y57" s="9">
        <v>30</v>
      </c>
    </row>
    <row r="58" spans="1:25" x14ac:dyDescent="0.25">
      <c r="A58" s="9">
        <f t="shared" si="15"/>
        <v>57</v>
      </c>
      <c r="B58" s="9">
        <f t="array" ref="B58">IF(C58="",0,IF(OR(C58=Country_Comparison!$S$19:$S$38),1,0))</f>
        <v>0</v>
      </c>
      <c r="C58" s="9" t="str">
        <f t="shared" si="17"/>
        <v>Australia</v>
      </c>
      <c r="D58" s="6">
        <f t="shared" si="18"/>
        <v>28</v>
      </c>
      <c r="E58" s="6">
        <f>IF(COUNTIF(I58:XFD58,"&gt;"&amp;0)=0,,HLOOKUP(COUNTIF(I58:XFD58,"&gt;"&amp;0)-1,I$1:XFD58,A58+1,FALSE))</f>
        <v>28</v>
      </c>
      <c r="F58" s="7">
        <f>IF(COUNTIF(I58:XFD58,"&gt;"&amp;0)=0,,HLOOKUP(COUNTIF(I58:XFD58,"&gt;"&amp;0)-MIN($F$1+1,COUNTIF(I58:XFD58,"&gt;"&amp;0)),I$1:XFD58,A58+1,FALSE))</f>
        <v>16</v>
      </c>
      <c r="G58" s="8">
        <f t="shared" si="16"/>
        <v>1.1184269147201447</v>
      </c>
      <c r="H58" s="13" t="s">
        <v>48</v>
      </c>
      <c r="I58" s="9">
        <v>8</v>
      </c>
      <c r="J58" s="9">
        <v>8</v>
      </c>
      <c r="K58" s="9">
        <v>13</v>
      </c>
      <c r="L58" s="9">
        <v>13</v>
      </c>
      <c r="M58" s="9">
        <v>14</v>
      </c>
      <c r="N58" s="9">
        <v>16</v>
      </c>
      <c r="O58" s="9">
        <v>17</v>
      </c>
      <c r="P58" s="9">
        <v>18</v>
      </c>
      <c r="Q58" s="9">
        <v>20</v>
      </c>
      <c r="R58" s="9">
        <v>24</v>
      </c>
      <c r="S58" s="9">
        <v>28</v>
      </c>
    </row>
    <row r="59" spans="1:25" x14ac:dyDescent="0.25">
      <c r="A59" s="9">
        <f t="shared" si="15"/>
        <v>58</v>
      </c>
      <c r="B59" s="9">
        <f t="array" ref="B59">IF(C59="",0,IF(OR(C59=Country_Comparison!$S$19:$S$38),1,0))</f>
        <v>0</v>
      </c>
      <c r="C59" s="9" t="str">
        <f t="shared" si="17"/>
        <v>Ukraine</v>
      </c>
      <c r="D59" s="6">
        <f t="shared" si="18"/>
        <v>27</v>
      </c>
      <c r="E59" s="6">
        <f>IF(COUNTIF(I59:XFD59,"&gt;"&amp;0)=0,,HLOOKUP(COUNTIF(I59:XFD59,"&gt;"&amp;0)-1,I$1:XFD59,A59+1,FALSE))</f>
        <v>27</v>
      </c>
      <c r="F59" s="7">
        <f>IF(COUNTIF(I59:XFD59,"&gt;"&amp;0)=0,,HLOOKUP(COUNTIF(I59:XFD59,"&gt;"&amp;0)-MIN($F$1+1,COUNTIF(I59:XFD59,"&gt;"&amp;0)),I$1:XFD59,A59+1,FALSE))</f>
        <v>10</v>
      </c>
      <c r="G59" s="8">
        <f t="shared" si="16"/>
        <v>1.2197554094669347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  <c r="M59" s="9">
        <v>20</v>
      </c>
      <c r="N59" s="9">
        <v>22</v>
      </c>
      <c r="O59" s="9">
        <v>27</v>
      </c>
    </row>
    <row r="60" spans="1:25" x14ac:dyDescent="0.25">
      <c r="A60" s="9">
        <f t="shared" si="15"/>
        <v>59</v>
      </c>
      <c r="B60" s="9">
        <f t="array" ref="B60">IF(C60="",0,IF(OR(C60=Country_Comparison!$S$19:$S$38),1,0))</f>
        <v>0</v>
      </c>
      <c r="C60" s="9" t="str">
        <f t="shared" si="17"/>
        <v>Hungary</v>
      </c>
      <c r="D60" s="6">
        <f t="shared" si="18"/>
        <v>26</v>
      </c>
      <c r="E60" s="6">
        <f>IF(COUNTIF(I60:XFD60,"&gt;"&amp;0)=0,,HLOOKUP(COUNTIF(I60:XFD60,"&gt;"&amp;0)-1,I$1:XFD60,A60+1,FALSE))</f>
        <v>26</v>
      </c>
      <c r="F60" s="7">
        <f>IF(COUNTIF(I60:XFD60,"&gt;"&amp;0)=0,,HLOOKUP(COUNTIF(I60:XFD60,"&gt;"&amp;0)-MIN($F$1+1,COUNTIF(I60:XFD60,"&gt;"&amp;0)),I$1:XFD60,A60+1,FALSE))</f>
        <v>13</v>
      </c>
      <c r="G60" s="8">
        <f t="shared" si="16"/>
        <v>1.1486983549970351</v>
      </c>
      <c r="H60" s="13" t="s">
        <v>132</v>
      </c>
      <c r="I60" s="9">
        <v>9</v>
      </c>
      <c r="J60" s="9">
        <v>10</v>
      </c>
      <c r="K60" s="9">
        <v>10</v>
      </c>
      <c r="L60" s="9">
        <v>10</v>
      </c>
      <c r="M60" s="9">
        <v>11</v>
      </c>
      <c r="N60" s="9">
        <v>13</v>
      </c>
      <c r="O60" s="9">
        <v>15</v>
      </c>
      <c r="P60" s="9">
        <v>16</v>
      </c>
      <c r="Q60" s="9">
        <v>20</v>
      </c>
      <c r="R60" s="9">
        <v>21</v>
      </c>
      <c r="S60" s="9">
        <v>26</v>
      </c>
    </row>
    <row r="61" spans="1:25" x14ac:dyDescent="0.25">
      <c r="A61" s="9">
        <f t="shared" si="15"/>
        <v>60</v>
      </c>
      <c r="B61" s="9">
        <f t="array" ref="B61">IF(C61="",0,IF(OR(C61=Country_Comparison!$S$19:$S$38),1,0))</f>
        <v>0</v>
      </c>
      <c r="C61" s="9" t="str">
        <f t="shared" si="17"/>
        <v>Saudi Arabia</v>
      </c>
      <c r="D61" s="6">
        <f t="shared" si="18"/>
        <v>25</v>
      </c>
      <c r="E61" s="6">
        <f>IF(COUNTIF(I61:XFD61,"&gt;"&amp;0)=0,,HLOOKUP(COUNTIF(I61:XFD61,"&gt;"&amp;0)-1,I$1:XFD61,A61+1,FALSE))</f>
        <v>25</v>
      </c>
      <c r="F61" s="7">
        <f>IF(COUNTIF(I61:XFD61,"&gt;"&amp;0)=0,,HLOOKUP(COUNTIF(I61:XFD61,"&gt;"&amp;0)-MIN($F$1+1,COUNTIF(I61:XFD61,"&gt;"&amp;0)),I$1:XFD61,A61+1,FALSE))</f>
        <v>8</v>
      </c>
      <c r="G61" s="8">
        <f t="shared" si="16"/>
        <v>1.2559432157547901</v>
      </c>
      <c r="H61" s="13" t="s">
        <v>113</v>
      </c>
      <c r="I61" s="9">
        <v>8</v>
      </c>
      <c r="J61" s="9">
        <v>8</v>
      </c>
      <c r="K61" s="9">
        <v>10</v>
      </c>
      <c r="L61" s="9">
        <v>16</v>
      </c>
      <c r="M61" s="9">
        <v>21</v>
      </c>
      <c r="N61" s="9">
        <v>25</v>
      </c>
    </row>
    <row r="62" spans="1:25" x14ac:dyDescent="0.25">
      <c r="A62" s="9">
        <f t="shared" si="15"/>
        <v>61</v>
      </c>
      <c r="B62" s="9">
        <f t="array" ref="B62">IF(C62="",0,IF(OR(C62=Country_Comparison!$S$19:$S$38),1,0))</f>
        <v>0</v>
      </c>
      <c r="C62" s="9" t="str">
        <f t="shared" si="17"/>
        <v>Colombia</v>
      </c>
      <c r="D62" s="6">
        <f t="shared" si="18"/>
        <v>25</v>
      </c>
      <c r="E62" s="6">
        <f>IF(COUNTIF(I62:XFD62,"&gt;"&amp;0)=0,,HLOOKUP(COUNTIF(I62:XFD62,"&gt;"&amp;0)-1,I$1:XFD62,A62+1,FALSE))</f>
        <v>25</v>
      </c>
      <c r="F62" s="7">
        <f>IF(COUNTIF(I62:XFD62,"&gt;"&amp;0)=0,,HLOOKUP(COUNTIF(I62:XFD62,"&gt;"&amp;0)-MIN($F$1+1,COUNTIF(I62:XFD62,"&gt;"&amp;0)),I$1:XFD62,A62+1,FALSE))</f>
        <v>10</v>
      </c>
      <c r="G62" s="8">
        <f t="shared" si="16"/>
        <v>1.2011244339814313</v>
      </c>
      <c r="H62" s="13" t="s">
        <v>158</v>
      </c>
      <c r="I62" s="9">
        <v>10</v>
      </c>
      <c r="J62" s="9">
        <v>12</v>
      </c>
      <c r="K62" s="9">
        <v>16</v>
      </c>
      <c r="L62" s="9">
        <v>17</v>
      </c>
      <c r="M62" s="9">
        <v>19</v>
      </c>
      <c r="N62" s="9">
        <v>25</v>
      </c>
    </row>
    <row r="63" spans="1:25" x14ac:dyDescent="0.25">
      <c r="A63" s="9">
        <f t="shared" si="15"/>
        <v>62</v>
      </c>
      <c r="B63" s="9">
        <f t="array" ref="B63">IF(C63="",0,IF(OR(C63=Country_Comparison!$S$19:$S$38),1,0))</f>
        <v>0</v>
      </c>
      <c r="C63" s="9" t="str">
        <f t="shared" si="17"/>
        <v>Chile</v>
      </c>
      <c r="D63" s="6">
        <f t="shared" si="18"/>
        <v>22</v>
      </c>
      <c r="E63" s="6">
        <f>IF(COUNTIF(I63:XFD63,"&gt;"&amp;0)=0,,HLOOKUP(COUNTIF(I63:XFD63,"&gt;"&amp;0)-1,I$1:XFD63,A63+1,FALSE))</f>
        <v>22</v>
      </c>
      <c r="F63" s="7">
        <f>IF(COUNTIF(I63:XFD63,"&gt;"&amp;0)=0,,HLOOKUP(COUNTIF(I63:XFD63,"&gt;"&amp;0)-MIN($F$1+1,COUNTIF(I63:XFD63,"&gt;"&amp;0)),I$1:XFD63,A63+1,FALSE))</f>
        <v>8</v>
      </c>
      <c r="G63" s="8">
        <f t="shared" si="16"/>
        <v>1.2877547884506972</v>
      </c>
      <c r="H63" s="13" t="s">
        <v>124</v>
      </c>
      <c r="I63" s="9">
        <v>8</v>
      </c>
      <c r="J63" s="9">
        <v>12</v>
      </c>
      <c r="K63" s="9">
        <v>16</v>
      </c>
      <c r="L63" s="9">
        <v>18</v>
      </c>
      <c r="M63" s="9">
        <v>22</v>
      </c>
    </row>
    <row r="64" spans="1:25" x14ac:dyDescent="0.25">
      <c r="A64" s="9">
        <f t="shared" si="15"/>
        <v>63</v>
      </c>
      <c r="B64" s="9">
        <f t="array" ref="B64">IF(C64="",0,IF(OR(C64=Country_Comparison!$S$19:$S$38),1,0))</f>
        <v>0</v>
      </c>
      <c r="C64" s="9" t="str">
        <f t="shared" si="17"/>
        <v>Finland</v>
      </c>
      <c r="D64" s="6">
        <f t="shared" si="18"/>
        <v>20</v>
      </c>
      <c r="E64" s="6">
        <f>IF(COUNTIF(I64:XFD64,"&gt;"&amp;0)=0,,HLOOKUP(COUNTIF(I64:XFD64,"&gt;"&amp;0)-1,I$1:XFD64,A64+1,FALSE))</f>
        <v>20</v>
      </c>
      <c r="F64" s="7">
        <f>IF(COUNTIF(I64:XFD64,"&gt;"&amp;0)=0,,HLOOKUP(COUNTIF(I64:XFD64,"&gt;"&amp;0)-MIN($F$1+1,COUNTIF(I64:XFD64,"&gt;"&amp;0)),I$1:XFD64,A64+1,FALSE))</f>
        <v>11</v>
      </c>
      <c r="G64" s="8">
        <f t="shared" si="16"/>
        <v>1.1270092020979254</v>
      </c>
      <c r="H64" s="13" t="s">
        <v>54</v>
      </c>
      <c r="I64" s="9">
        <v>9</v>
      </c>
      <c r="J64" s="9">
        <v>11</v>
      </c>
      <c r="K64" s="9">
        <v>13</v>
      </c>
      <c r="L64" s="9">
        <v>17</v>
      </c>
      <c r="M64" s="9">
        <v>17</v>
      </c>
      <c r="N64" s="9">
        <v>19</v>
      </c>
      <c r="O64" s="9">
        <v>20</v>
      </c>
    </row>
    <row r="65" spans="1:16" x14ac:dyDescent="0.25">
      <c r="A65" s="9">
        <f t="shared" si="15"/>
        <v>64</v>
      </c>
      <c r="B65" s="9">
        <f t="array" ref="B65">IF(C65="",0,IF(OR(C65=Country_Comparison!$S$19:$S$38),1,0))</f>
        <v>0</v>
      </c>
      <c r="C65" s="9" t="str">
        <f t="shared" si="17"/>
        <v>Slovenia</v>
      </c>
      <c r="D65" s="6">
        <f t="shared" si="18"/>
        <v>20</v>
      </c>
      <c r="E65" s="6">
        <f>IF(COUNTIF(I65:XFD65,"&gt;"&amp;0)=0,,HLOOKUP(COUNTIF(I65:XFD65,"&gt;"&amp;0)-1,I$1:XFD65,A65+1,FALSE))</f>
        <v>20</v>
      </c>
      <c r="F65" s="7">
        <f>IF(COUNTIF(I65:XFD65,"&gt;"&amp;0)=0,,HLOOKUP(COUNTIF(I65:XFD65,"&gt;"&amp;0)-MIN($F$1+1,COUNTIF(I65:XFD65,"&gt;"&amp;0)),I$1:XFD65,A65+1,FALSE))</f>
        <v>11</v>
      </c>
      <c r="G65" s="8">
        <f t="shared" si="16"/>
        <v>1.1270092020979254</v>
      </c>
      <c r="H65" s="13" t="s">
        <v>141</v>
      </c>
      <c r="I65" s="9">
        <v>9</v>
      </c>
      <c r="J65" s="9">
        <v>9</v>
      </c>
      <c r="K65" s="9">
        <v>11</v>
      </c>
      <c r="L65" s="9">
        <v>11</v>
      </c>
      <c r="M65" s="9">
        <v>15</v>
      </c>
      <c r="N65" s="9">
        <v>15</v>
      </c>
      <c r="O65" s="9">
        <v>17</v>
      </c>
      <c r="P65" s="9">
        <v>20</v>
      </c>
    </row>
    <row r="66" spans="1:16" x14ac:dyDescent="0.25">
      <c r="A66" s="9">
        <f t="shared" ref="A66:A97" si="19">A65+1</f>
        <v>65</v>
      </c>
      <c r="B66" s="9">
        <f t="array" ref="B66">IF(C66="",0,IF(OR(C66=Country_Comparison!$S$19:$S$38),1,0))</f>
        <v>0</v>
      </c>
      <c r="C66" s="9" t="str">
        <f t="shared" si="17"/>
        <v>Thailand</v>
      </c>
      <c r="D66" s="6">
        <f t="shared" si="18"/>
        <v>19</v>
      </c>
      <c r="E66" s="6">
        <f>IF(COUNTIF(I66:XFD66,"&gt;"&amp;0)=0,,HLOOKUP(COUNTIF(I66:XFD66,"&gt;"&amp;0)-1,I$1:XFD66,A66+1,FALSE))</f>
        <v>19</v>
      </c>
      <c r="F66" s="7">
        <f>IF(COUNTIF(I66:XFD66,"&gt;"&amp;0)=0,,HLOOKUP(COUNTIF(I66:XFD66,"&gt;"&amp;0)-MIN($F$1+1,COUNTIF(I66:XFD66,"&gt;"&amp;0)),I$1:XFD66,A66+1,FALSE))</f>
        <v>9</v>
      </c>
      <c r="G66" s="8">
        <f t="shared" ref="G66:G97" si="20">IF(COUNTIF(I66:XFD66,"&gt;"&amp;0)=0,,(E66/F66)^(1/MIN(COUNTIF(I66:XFD66,"&gt;"&amp;0)-1,$F$1)))</f>
        <v>1.2053905236534581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</row>
    <row r="67" spans="1:16" x14ac:dyDescent="0.25">
      <c r="A67" s="9">
        <f t="shared" si="19"/>
        <v>66</v>
      </c>
      <c r="B67" s="9">
        <f t="array" ref="B67">IF(C67="",0,IF(OR(C67=Country_Comparison!$S$19:$S$38),1,0))</f>
        <v>0</v>
      </c>
      <c r="C67" s="9" t="str">
        <f t="shared" si="17"/>
        <v>Tunisia</v>
      </c>
      <c r="D67" s="6">
        <f t="shared" si="18"/>
        <v>18</v>
      </c>
      <c r="E67" s="6">
        <f>IF(COUNTIF(I67:XFD67,"&gt;"&amp;0)=0,,HLOOKUP(COUNTIF(I67:XFD67,"&gt;"&amp;0)-1,I$1:XFD67,A67+1,FALSE))</f>
        <v>18</v>
      </c>
      <c r="F67" s="7">
        <f>IF(COUNTIF(I67:XFD67,"&gt;"&amp;0)=0,,HLOOKUP(COUNTIF(I67:XFD67,"&gt;"&amp;0)-MIN($F$1+1,COUNTIF(I67:XFD67,"&gt;"&amp;0)),I$1:XFD67,A67+1,FALSE))</f>
        <v>8</v>
      </c>
      <c r="G67" s="8">
        <f t="shared" si="20"/>
        <v>1.1760790225246736</v>
      </c>
      <c r="H67" s="13" t="s">
        <v>138</v>
      </c>
      <c r="I67" s="9">
        <v>8</v>
      </c>
      <c r="J67" s="9">
        <v>8</v>
      </c>
      <c r="K67" s="9">
        <v>8</v>
      </c>
      <c r="L67" s="9">
        <v>10</v>
      </c>
      <c r="M67" s="9">
        <v>12</v>
      </c>
      <c r="N67" s="9">
        <v>14</v>
      </c>
      <c r="O67" s="9">
        <v>18</v>
      </c>
    </row>
    <row r="68" spans="1:16" x14ac:dyDescent="0.25">
      <c r="A68" s="9">
        <f t="shared" si="19"/>
        <v>67</v>
      </c>
      <c r="B68" s="9">
        <f t="array" ref="B68">IF(C68="",0,IF(OR(C68=Country_Comparison!$S$19:$S$38),1,0))</f>
        <v>0</v>
      </c>
      <c r="C68" s="9" t="str">
        <f t="shared" si="17"/>
        <v>Lebanon</v>
      </c>
      <c r="D68" s="6">
        <f t="shared" si="18"/>
        <v>17</v>
      </c>
      <c r="E68" s="6">
        <f>IF(COUNTIF(I68:XFD68,"&gt;"&amp;0)=0,,HLOOKUP(COUNTIF(I68:XFD68,"&gt;"&amp;0)-1,I$1:XFD68,A68+1,FALSE))</f>
        <v>17</v>
      </c>
      <c r="F68" s="7">
        <f>IF(COUNTIF(I68:XFD68,"&gt;"&amp;0)=0,,HLOOKUP(COUNTIF(I68:XFD68,"&gt;"&amp;0)-MIN($F$1+1,COUNTIF(I68:XFD68,"&gt;"&amp;0)),I$1:XFD68,A68+1,FALSE))</f>
        <v>10</v>
      </c>
      <c r="G68" s="8">
        <f t="shared" si="20"/>
        <v>1.1119615859385787</v>
      </c>
      <c r="H68" s="13" t="s">
        <v>67</v>
      </c>
      <c r="I68" s="9">
        <v>8</v>
      </c>
      <c r="J68" s="9">
        <v>8</v>
      </c>
      <c r="K68" s="9">
        <v>10</v>
      </c>
      <c r="L68" s="9">
        <v>11</v>
      </c>
      <c r="M68" s="9">
        <v>12</v>
      </c>
      <c r="N68" s="9">
        <v>14</v>
      </c>
      <c r="O68" s="9">
        <v>16</v>
      </c>
      <c r="P68" s="9">
        <v>17</v>
      </c>
    </row>
    <row r="69" spans="1:16" x14ac:dyDescent="0.25">
      <c r="A69" s="9">
        <f t="shared" si="19"/>
        <v>68</v>
      </c>
      <c r="B69" s="9">
        <f t="array" ref="B69">IF(C69="",0,IF(OR(C69=Country_Comparison!$S$19:$S$38),1,0))</f>
        <v>0</v>
      </c>
      <c r="C69" s="9" t="str">
        <f t="shared" ref="C69:C100" si="21">IF(H69="","",H69)</f>
        <v>Albania</v>
      </c>
      <c r="D69" s="6">
        <f t="shared" ref="D69:D100" si="22">MAX(I69:BD69)</f>
        <v>17</v>
      </c>
      <c r="E69" s="6">
        <f>IF(COUNTIF(I69:XFD69,"&gt;"&amp;0)=0,,HLOOKUP(COUNTIF(I69:XFD69,"&gt;"&amp;0)-1,I$1:XFD69,A69+1,FALSE))</f>
        <v>17</v>
      </c>
      <c r="F69" s="7">
        <f>IF(COUNTIF(I69:XFD69,"&gt;"&amp;0)=0,,HLOOKUP(COUNTIF(I69:XFD69,"&gt;"&amp;0)-MIN($F$1+1,COUNTIF(I69:XFD69,"&gt;"&amp;0)),I$1:XFD69,A69+1,FALSE))</f>
        <v>10</v>
      </c>
      <c r="G69" s="8">
        <f t="shared" si="20"/>
        <v>1.1119615859385787</v>
      </c>
      <c r="H69" s="13" t="s">
        <v>230</v>
      </c>
      <c r="I69" s="9">
        <v>8</v>
      </c>
      <c r="J69" s="9">
        <v>10</v>
      </c>
      <c r="K69" s="9">
        <v>10</v>
      </c>
      <c r="L69" s="9">
        <v>11</v>
      </c>
      <c r="M69" s="9">
        <v>15</v>
      </c>
      <c r="N69" s="9">
        <v>15</v>
      </c>
      <c r="O69" s="9">
        <v>16</v>
      </c>
      <c r="P69" s="9">
        <v>17</v>
      </c>
    </row>
    <row r="70" spans="1:16" x14ac:dyDescent="0.25">
      <c r="A70" s="9">
        <f t="shared" si="19"/>
        <v>69</v>
      </c>
      <c r="B70" s="9">
        <f t="array" ref="B70">IF(C70="",0,IF(OR(C70=Country_Comparison!$S$19:$S$38),1,0))</f>
        <v>0</v>
      </c>
      <c r="C70" s="9" t="str">
        <f t="shared" si="21"/>
        <v>Bosnia and Herzegovina</v>
      </c>
      <c r="D70" s="6">
        <f t="shared" si="22"/>
        <v>17</v>
      </c>
      <c r="E70" s="6">
        <f>IF(COUNTIF(I70:XFD70,"&gt;"&amp;0)=0,,HLOOKUP(COUNTIF(I70:XFD70,"&gt;"&amp;0)-1,I$1:XFD70,A70+1,FALSE))</f>
        <v>17</v>
      </c>
      <c r="F70" s="7">
        <f>IF(COUNTIF(I70:XFD70,"&gt;"&amp;0)=0,,HLOOKUP(COUNTIF(I70:XFD70,"&gt;"&amp;0)-MIN($F$1+1,COUNTIF(I70:XFD70,"&gt;"&amp;0)),I$1:XFD70,A70+1,FALSE))</f>
        <v>10</v>
      </c>
      <c r="G70" s="8">
        <f t="shared" si="20"/>
        <v>1.1418583454354265</v>
      </c>
      <c r="H70" s="13" t="s">
        <v>140</v>
      </c>
      <c r="I70" s="9">
        <v>10</v>
      </c>
      <c r="J70" s="9">
        <v>13</v>
      </c>
      <c r="K70" s="9">
        <v>13</v>
      </c>
      <c r="L70" s="9">
        <v>16</v>
      </c>
      <c r="M70" s="9">
        <v>17</v>
      </c>
    </row>
    <row r="71" spans="1:16" x14ac:dyDescent="0.25">
      <c r="A71" s="9">
        <f t="shared" si="19"/>
        <v>70</v>
      </c>
      <c r="B71" s="9">
        <f t="array" ref="B71">IF(C71="",0,IF(OR(C71=Country_Comparison!$S$19:$S$38),1,0))</f>
        <v>0</v>
      </c>
      <c r="C71" s="9" t="str">
        <f t="shared" si="21"/>
        <v>Burkina Faso</v>
      </c>
      <c r="D71" s="6">
        <f t="shared" si="22"/>
        <v>16</v>
      </c>
      <c r="E71" s="6">
        <f>IF(COUNTIF(I71:XFD71,"&gt;"&amp;0)=0,,HLOOKUP(COUNTIF(I71:XFD71,"&gt;"&amp;0)-1,I$1:XFD71,A71+1,FALSE))</f>
        <v>16</v>
      </c>
      <c r="F71" s="7">
        <f>IF(COUNTIF(I71:XFD71,"&gt;"&amp;0)=0,,HLOOKUP(COUNTIF(I71:XFD71,"&gt;"&amp;0)-MIN($F$1+1,COUNTIF(I71:XFD71,"&gt;"&amp;0)),I$1:XFD71,A71+1,FALSE))</f>
        <v>12</v>
      </c>
      <c r="G71" s="8">
        <f t="shared" si="20"/>
        <v>1.0592238410488122</v>
      </c>
      <c r="H71" s="13" t="s">
        <v>279</v>
      </c>
      <c r="I71" s="9">
        <v>9</v>
      </c>
      <c r="J71" s="9">
        <v>11</v>
      </c>
      <c r="K71" s="9">
        <v>12</v>
      </c>
      <c r="L71" s="9">
        <v>12</v>
      </c>
      <c r="M71" s="9">
        <v>14</v>
      </c>
      <c r="N71" s="9">
        <v>16</v>
      </c>
      <c r="O71" s="9">
        <v>16</v>
      </c>
      <c r="P71" s="9">
        <v>16</v>
      </c>
    </row>
    <row r="72" spans="1:16" x14ac:dyDescent="0.25">
      <c r="A72" s="9">
        <f t="shared" si="19"/>
        <v>71</v>
      </c>
      <c r="B72" s="9">
        <f t="array" ref="B72">IF(C72="",0,IF(OR(C72=Country_Comparison!$S$19:$S$38),1,0))</f>
        <v>0</v>
      </c>
      <c r="C72" s="9" t="str">
        <f t="shared" si="21"/>
        <v>Andorra</v>
      </c>
      <c r="D72" s="6">
        <f t="shared" si="22"/>
        <v>16</v>
      </c>
      <c r="E72" s="6">
        <f>IF(COUNTIF(I72:XFD72,"&gt;"&amp;0)=0,,HLOOKUP(COUNTIF(I72:XFD72,"&gt;"&amp;0)-1,I$1:XFD72,A72+1,FALSE))</f>
        <v>16</v>
      </c>
      <c r="F72" s="7">
        <f>IF(COUNTIF(I72:XFD72,"&gt;"&amp;0)=0,,HLOOKUP(COUNTIF(I72:XFD72,"&gt;"&amp;0)-MIN($F$1+1,COUNTIF(I72:XFD72,"&gt;"&amp;0)),I$1:XFD72,A72+1,FALSE))</f>
        <v>8</v>
      </c>
      <c r="G72" s="8">
        <f t="shared" si="20"/>
        <v>1.189207115002721</v>
      </c>
      <c r="H72" s="13" t="s">
        <v>109</v>
      </c>
      <c r="I72" s="9">
        <v>8</v>
      </c>
      <c r="J72" s="9">
        <v>12</v>
      </c>
      <c r="K72" s="9">
        <v>14</v>
      </c>
      <c r="L72" s="9">
        <v>15</v>
      </c>
      <c r="M72" s="9">
        <v>16</v>
      </c>
    </row>
    <row r="73" spans="1:16" x14ac:dyDescent="0.25">
      <c r="A73" s="9">
        <f t="shared" si="19"/>
        <v>72</v>
      </c>
      <c r="B73" s="9">
        <f t="array" ref="B73">IF(C73="",0,IF(OR(C73=Country_Comparison!$S$19:$S$38),1,0))</f>
        <v>0</v>
      </c>
      <c r="C73" s="9" t="str">
        <f t="shared" si="21"/>
        <v>Honduras</v>
      </c>
      <c r="D73" s="6">
        <f t="shared" si="22"/>
        <v>15</v>
      </c>
      <c r="E73" s="6">
        <f>IF(COUNTIF(I73:XFD73,"&gt;"&amp;0)=0,,HLOOKUP(COUNTIF(I73:XFD73,"&gt;"&amp;0)-1,I$1:XFD73,A73+1,FALSE))</f>
        <v>15</v>
      </c>
      <c r="F73" s="7">
        <f>IF(COUNTIF(I73:XFD73,"&gt;"&amp;0)=0,,HLOOKUP(COUNTIF(I73:XFD73,"&gt;"&amp;0)-MIN($F$1+1,COUNTIF(I73:XFD73,"&gt;"&amp;0)),I$1:XFD73,A73+1,FALSE))</f>
        <v>10</v>
      </c>
      <c r="G73" s="8">
        <f t="shared" si="20"/>
        <v>1.2247448713915889</v>
      </c>
      <c r="H73" s="13" t="s">
        <v>348</v>
      </c>
      <c r="I73" s="9">
        <v>10</v>
      </c>
      <c r="J73" s="9">
        <v>14</v>
      </c>
      <c r="K73" s="9">
        <v>15</v>
      </c>
    </row>
    <row r="74" spans="1:16" x14ac:dyDescent="0.25">
      <c r="A74" s="9">
        <f t="shared" si="19"/>
        <v>73</v>
      </c>
      <c r="B74" s="9">
        <f t="array" ref="B74">IF(C74="",0,IF(OR(C74=Country_Comparison!$S$19:$S$38),1,0))</f>
        <v>0</v>
      </c>
      <c r="C74" s="9" t="str">
        <f t="shared" si="21"/>
        <v>Bulgaria</v>
      </c>
      <c r="D74" s="6">
        <f t="shared" si="22"/>
        <v>14</v>
      </c>
      <c r="E74" s="6">
        <f>IF(COUNTIF(I74:XFD74,"&gt;"&amp;0)=0,,HLOOKUP(COUNTIF(I74:XFD74,"&gt;"&amp;0)-1,I$1:XFD74,A74+1,FALSE))</f>
        <v>14</v>
      </c>
      <c r="F74" s="7">
        <f>IF(COUNTIF(I74:XFD74,"&gt;"&amp;0)=0,,HLOOKUP(COUNTIF(I74:XFD74,"&gt;"&amp;0)-MIN($F$1+1,COUNTIF(I74:XFD74,"&gt;"&amp;0)),I$1:XFD74,A74+1,FALSE))</f>
        <v>8</v>
      </c>
      <c r="G74" s="8">
        <f t="shared" si="20"/>
        <v>1.1184269147201447</v>
      </c>
      <c r="H74" s="13" t="s">
        <v>199</v>
      </c>
      <c r="I74" s="9">
        <v>8</v>
      </c>
      <c r="J74" s="9">
        <v>8</v>
      </c>
      <c r="K74" s="9">
        <v>8</v>
      </c>
      <c r="L74" s="9">
        <v>10</v>
      </c>
      <c r="M74" s="9">
        <v>10</v>
      </c>
      <c r="N74" s="9">
        <v>14</v>
      </c>
    </row>
    <row r="75" spans="1:16" x14ac:dyDescent="0.25">
      <c r="A75" s="9">
        <f t="shared" si="19"/>
        <v>74</v>
      </c>
      <c r="B75" s="9">
        <f t="array" ref="B75">IF(C75="",0,IF(OR(C75=Country_Comparison!$S$19:$S$38),1,0))</f>
        <v>0</v>
      </c>
      <c r="C75" s="9" t="str">
        <f t="shared" si="21"/>
        <v>Congo (Kinshasa)</v>
      </c>
      <c r="D75" s="6">
        <f t="shared" si="22"/>
        <v>13</v>
      </c>
      <c r="E75" s="6">
        <f>IF(COUNTIF(I75:XFD75,"&gt;"&amp;0)=0,,HLOOKUP(COUNTIF(I75:XFD75,"&gt;"&amp;0)-1,I$1:XFD75,A75+1,FALSE))</f>
        <v>13</v>
      </c>
      <c r="F75" s="7">
        <f>IF(COUNTIF(I75:XFD75,"&gt;"&amp;0)=0,,HLOOKUP(COUNTIF(I75:XFD75,"&gt;"&amp;0)-MIN($F$1+1,COUNTIF(I75:XFD75,"&gt;"&amp;0)),I$1:XFD75,A75+1,FALSE))</f>
        <v>8</v>
      </c>
      <c r="G75" s="8">
        <f t="shared" si="20"/>
        <v>1.1290504321766128</v>
      </c>
      <c r="H75" s="13" t="s">
        <v>351</v>
      </c>
      <c r="I75" s="9">
        <v>8</v>
      </c>
      <c r="J75" s="9">
        <v>8</v>
      </c>
      <c r="K75" s="9">
        <v>9</v>
      </c>
      <c r="L75" s="9">
        <v>13</v>
      </c>
      <c r="M75" s="9">
        <v>13</v>
      </c>
    </row>
    <row r="76" spans="1:16" x14ac:dyDescent="0.25">
      <c r="A76" s="9">
        <f t="shared" si="19"/>
        <v>75</v>
      </c>
      <c r="B76" s="9">
        <f t="array" ref="B76">IF(C76="",0,IF(OR(C76=Country_Comparison!$S$19:$S$38),1,0))</f>
        <v>0</v>
      </c>
      <c r="C76" s="9" t="str">
        <f t="shared" si="21"/>
        <v>Estonia</v>
      </c>
      <c r="D76" s="6">
        <f t="shared" si="22"/>
        <v>12</v>
      </c>
      <c r="E76" s="6">
        <f>IF(COUNTIF(I76:XFD76,"&gt;"&amp;0)=0,,HLOOKUP(COUNTIF(I76:XFD76,"&gt;"&amp;0)-1,I$1:XFD76,A76+1,FALSE))</f>
        <v>12</v>
      </c>
      <c r="F76" s="7">
        <f>IF(COUNTIF(I76:XFD76,"&gt;"&amp;0)=0,,HLOOKUP(COUNTIF(I76:XFD76,"&gt;"&amp;0)-MIN($F$1+1,COUNTIF(I76:XFD76,"&gt;"&amp;0)),I$1:XFD76,A76+1,FALSE))</f>
        <v>11</v>
      </c>
      <c r="G76" s="8">
        <f t="shared" si="20"/>
        <v>1.0909090909090908</v>
      </c>
      <c r="H76" s="13" t="s">
        <v>88</v>
      </c>
      <c r="I76" s="9">
        <v>11</v>
      </c>
      <c r="J76" s="9">
        <v>12</v>
      </c>
    </row>
    <row r="77" spans="1:16" x14ac:dyDescent="0.25">
      <c r="A77" s="9">
        <f t="shared" si="19"/>
        <v>76</v>
      </c>
      <c r="B77" s="9">
        <f t="array" ref="B77">IF(C77="",0,IF(OR(C77=Country_Comparison!$S$19:$S$38),1,0))</f>
        <v>0</v>
      </c>
      <c r="C77" s="9" t="str">
        <f t="shared" si="21"/>
        <v>North Macedonia</v>
      </c>
      <c r="D77" s="6">
        <f t="shared" si="22"/>
        <v>12</v>
      </c>
      <c r="E77" s="6">
        <f>IF(COUNTIF(I77:XFD77,"&gt;"&amp;0)=0,,HLOOKUP(COUNTIF(I77:XFD77,"&gt;"&amp;0)-1,I$1:XFD77,A77+1,FALSE))</f>
        <v>12</v>
      </c>
      <c r="F77" s="7">
        <f>IF(COUNTIF(I77:XFD77,"&gt;"&amp;0)=0,,HLOOKUP(COUNTIF(I77:XFD77,"&gt;"&amp;0)-MIN($F$1+1,COUNTIF(I77:XFD77,"&gt;"&amp;0)),I$1:XFD77,A77+1,FALSE))</f>
        <v>9</v>
      </c>
      <c r="G77" s="8">
        <f t="shared" si="20"/>
        <v>1.1006424162982089</v>
      </c>
      <c r="H77" s="13" t="s">
        <v>84</v>
      </c>
      <c r="I77" s="9">
        <v>9</v>
      </c>
      <c r="J77" s="9">
        <v>11</v>
      </c>
      <c r="K77" s="9">
        <v>11</v>
      </c>
      <c r="L77" s="9">
        <v>12</v>
      </c>
    </row>
    <row r="78" spans="1:16" x14ac:dyDescent="0.25">
      <c r="A78" s="9">
        <f t="shared" si="19"/>
        <v>77</v>
      </c>
      <c r="B78" s="9">
        <f t="array" ref="B78">IF(C78="",0,IF(OR(C78=Country_Comparison!$S$19:$S$38),1,0))</f>
        <v>0</v>
      </c>
      <c r="C78" s="9" t="str">
        <f t="shared" si="21"/>
        <v>Cyprus</v>
      </c>
      <c r="D78" s="6">
        <f t="shared" si="22"/>
        <v>11</v>
      </c>
      <c r="E78" s="6">
        <f>IF(COUNTIF(I78:XFD78,"&gt;"&amp;0)=0,,HLOOKUP(COUNTIF(I78:XFD78,"&gt;"&amp;0)-1,I$1:XFD78,A78+1,FALSE))</f>
        <v>11</v>
      </c>
      <c r="F78" s="7">
        <f>IF(COUNTIF(I78:XFD78,"&gt;"&amp;0)=0,,HLOOKUP(COUNTIF(I78:XFD78,"&gt;"&amp;0)-MIN($F$1+1,COUNTIF(I78:XFD78,"&gt;"&amp;0)),I$1:XFD78,A78+1,FALSE))</f>
        <v>8</v>
      </c>
      <c r="G78" s="8">
        <f t="shared" si="20"/>
        <v>1.1119900452846578</v>
      </c>
      <c r="H78" s="13" t="s">
        <v>231</v>
      </c>
      <c r="I78" s="9">
        <v>8</v>
      </c>
      <c r="J78" s="9">
        <v>9</v>
      </c>
      <c r="K78" s="9">
        <v>10</v>
      </c>
      <c r="L78" s="9">
        <v>11</v>
      </c>
    </row>
    <row r="79" spans="1:16" x14ac:dyDescent="0.25">
      <c r="A79" s="9">
        <f t="shared" si="19"/>
        <v>78</v>
      </c>
      <c r="B79" s="9">
        <f t="array" ref="B79">IF(C79="",0,IF(OR(C79=Country_Comparison!$S$19:$S$38),1,0))</f>
        <v>0</v>
      </c>
      <c r="C79" s="9" t="str">
        <f t="shared" si="21"/>
        <v>United Arab Emirates</v>
      </c>
      <c r="D79" s="6">
        <f t="shared" si="22"/>
        <v>9</v>
      </c>
      <c r="E79" s="6">
        <f>IF(COUNTIF(I79:XFD79,"&gt;"&amp;0)=0,,HLOOKUP(COUNTIF(I79:XFD79,"&gt;"&amp;0)-1,I$1:XFD79,A79+1,FALSE))</f>
        <v>9</v>
      </c>
      <c r="F79" s="7">
        <f>IF(COUNTIF(I79:XFD79,"&gt;"&amp;0)=0,,HLOOKUP(COUNTIF(I79:XFD79,"&gt;"&amp;0)-MIN($F$1+1,COUNTIF(I79:XFD79,"&gt;"&amp;0)),I$1:XFD79,A79+1,FALSE))</f>
        <v>8</v>
      </c>
      <c r="G79" s="8">
        <f t="shared" si="20"/>
        <v>1.0606601717798212</v>
      </c>
      <c r="H79" s="13" t="s">
        <v>55</v>
      </c>
      <c r="I79" s="9">
        <v>8</v>
      </c>
      <c r="J79" s="9">
        <v>8</v>
      </c>
      <c r="K79" s="9">
        <v>9</v>
      </c>
    </row>
    <row r="80" spans="1:16" x14ac:dyDescent="0.25">
      <c r="A80" s="9">
        <f t="shared" si="19"/>
        <v>79</v>
      </c>
      <c r="B80" s="9">
        <f t="array" ref="B80">IF(C80="",0,IF(OR(C80=Country_Comparison!$S$19:$S$38),1,0))</f>
        <v>0</v>
      </c>
      <c r="C80" s="9" t="str">
        <f t="shared" si="21"/>
        <v>South Africa</v>
      </c>
      <c r="D80" s="6">
        <f t="shared" si="22"/>
        <v>9</v>
      </c>
      <c r="E80" s="6">
        <f>IF(COUNTIF(I80:XFD80,"&gt;"&amp;0)=0,,HLOOKUP(COUNTIF(I80:XFD80,"&gt;"&amp;0)-1,I$1:XFD80,A80+1,FALSE))</f>
        <v>9</v>
      </c>
      <c r="F80" s="7">
        <f>IF(COUNTIF(I80:XFD80,"&gt;"&amp;0)=0,,HLOOKUP(COUNTIF(I80:XFD80,"&gt;"&amp;0)-MIN($F$1+1,COUNTIF(I80:XFD80,"&gt;"&amp;0)),I$1:XFD80,A80+1,FALSE))</f>
        <v>9</v>
      </c>
      <c r="G80" s="8" t="e">
        <f t="shared" si="20"/>
        <v>#DIV/0!</v>
      </c>
      <c r="H80" s="13" t="s">
        <v>145</v>
      </c>
      <c r="I80" s="9">
        <v>9</v>
      </c>
    </row>
    <row r="81" spans="1:12" x14ac:dyDescent="0.25">
      <c r="A81" s="9">
        <f t="shared" si="19"/>
        <v>80</v>
      </c>
      <c r="B81" s="9">
        <f t="array" ref="B81">IF(C81="",0,IF(OR(C81=Country_Comparison!$S$19:$S$38),1,0))</f>
        <v>0</v>
      </c>
      <c r="C81" s="9" t="str">
        <f t="shared" si="21"/>
        <v>Lithuania</v>
      </c>
      <c r="D81" s="6">
        <f t="shared" si="22"/>
        <v>9</v>
      </c>
      <c r="E81" s="6">
        <f>IF(COUNTIF(I81:XFD81,"&gt;"&amp;0)=0,,HLOOKUP(COUNTIF(I81:XFD81,"&gt;"&amp;0)-1,I$1:XFD81,A81+1,FALSE))</f>
        <v>9</v>
      </c>
      <c r="F81" s="7">
        <f>IF(COUNTIF(I81:XFD81,"&gt;"&amp;0)=0,,HLOOKUP(COUNTIF(I81:XFD81,"&gt;"&amp;0)-MIN($F$1+1,COUNTIF(I81:XFD81,"&gt;"&amp;0)),I$1:XFD81,A81+1,FALSE))</f>
        <v>8</v>
      </c>
      <c r="G81" s="8">
        <f t="shared" si="20"/>
        <v>1.040041911525952</v>
      </c>
      <c r="H81" s="13" t="s">
        <v>93</v>
      </c>
      <c r="I81" s="9">
        <v>8</v>
      </c>
      <c r="J81" s="9">
        <v>8</v>
      </c>
      <c r="K81" s="9">
        <v>9</v>
      </c>
      <c r="L81" s="9">
        <v>9</v>
      </c>
    </row>
    <row r="82" spans="1:12" x14ac:dyDescent="0.25">
      <c r="A82" s="9">
        <f t="shared" si="19"/>
        <v>81</v>
      </c>
      <c r="B82" s="9">
        <f t="array" ref="B82">IF(C82="",0,IF(OR(C82=Country_Comparison!$S$19:$S$38),1,0))</f>
        <v>0</v>
      </c>
      <c r="C82" s="9" t="str">
        <f t="shared" si="21"/>
        <v>Bolivia</v>
      </c>
      <c r="D82" s="6">
        <f t="shared" si="22"/>
        <v>9</v>
      </c>
      <c r="E82" s="6">
        <f>IF(COUNTIF(I82:XFD82,"&gt;"&amp;0)=0,,HLOOKUP(COUNTIF(I82:XFD82,"&gt;"&amp;0)-1,I$1:XFD82,A82+1,FALSE))</f>
        <v>9</v>
      </c>
      <c r="F82" s="7">
        <f>IF(COUNTIF(I82:XFD82,"&gt;"&amp;0)=0,,HLOOKUP(COUNTIF(I82:XFD82,"&gt;"&amp;0)-MIN($F$1+1,COUNTIF(I82:XFD82,"&gt;"&amp;0)),I$1:XFD82,A82+1,FALSE))</f>
        <v>8</v>
      </c>
      <c r="G82" s="8">
        <f t="shared" si="20"/>
        <v>1.125</v>
      </c>
      <c r="H82" s="13" t="s">
        <v>346</v>
      </c>
      <c r="I82" s="9">
        <v>8</v>
      </c>
      <c r="J82" s="9">
        <v>9</v>
      </c>
    </row>
    <row r="83" spans="1:12" x14ac:dyDescent="0.25">
      <c r="A83" s="9">
        <f t="shared" si="19"/>
        <v>82</v>
      </c>
      <c r="B83" s="9">
        <f t="array" ref="B83">IF(C83="",0,IF(OR(C83=Country_Comparison!$S$19:$S$38),1,0))</f>
        <v>0</v>
      </c>
      <c r="C83" s="9" t="str">
        <f t="shared" si="21"/>
        <v>Croatia</v>
      </c>
      <c r="D83" s="6">
        <f t="shared" si="22"/>
        <v>8</v>
      </c>
      <c r="E83" s="6">
        <f>IF(COUNTIF(I83:XFD83,"&gt;"&amp;0)=0,,HLOOKUP(COUNTIF(I83:XFD83,"&gt;"&amp;0)-1,I$1:XFD83,A83+1,FALSE))</f>
        <v>8</v>
      </c>
      <c r="F83" s="7">
        <f>IF(COUNTIF(I83:XFD83,"&gt;"&amp;0)=0,,HLOOKUP(COUNTIF(I83:XFD83,"&gt;"&amp;0)-MIN($F$1+1,COUNTIF(I83:XFD83,"&gt;"&amp;0)),I$1:XFD83,A83+1,FALSE))</f>
        <v>8</v>
      </c>
      <c r="G83" s="8" t="e">
        <f t="shared" si="20"/>
        <v>#DIV/0!</v>
      </c>
      <c r="H83" s="13" t="s">
        <v>76</v>
      </c>
      <c r="I83" s="9">
        <v>8</v>
      </c>
    </row>
    <row r="84" spans="1:12" x14ac:dyDescent="0.25">
      <c r="A84" s="9">
        <f t="shared" si="19"/>
        <v>83</v>
      </c>
      <c r="B84" s="9">
        <f t="array" ref="B84">IF(C84="",0,IF(OR(C84=Country_Comparison!$S$19:$S$38),1,0))</f>
        <v>0</v>
      </c>
      <c r="C84" s="9" t="str">
        <f t="shared" si="21"/>
        <v>Moldova</v>
      </c>
      <c r="D84" s="6">
        <f t="shared" si="22"/>
        <v>8</v>
      </c>
      <c r="E84" s="6">
        <f>IF(COUNTIF(I84:XFD84,"&gt;"&amp;0)=0,,HLOOKUP(COUNTIF(I84:XFD84,"&gt;"&amp;0)-1,I$1:XFD84,A84+1,FALSE))</f>
        <v>8</v>
      </c>
      <c r="F84" s="7">
        <f>IF(COUNTIF(I84:XFD84,"&gt;"&amp;0)=0,,HLOOKUP(COUNTIF(I84:XFD84,"&gt;"&amp;0)-MIN($F$1+1,COUNTIF(I84:XFD84,"&gt;"&amp;0)),I$1:XFD84,A84+1,FALSE))</f>
        <v>8</v>
      </c>
      <c r="G84" s="8" t="e">
        <f t="shared" si="20"/>
        <v>#DIV/0!</v>
      </c>
      <c r="H84" s="13" t="s">
        <v>345</v>
      </c>
      <c r="I84" s="9">
        <v>8</v>
      </c>
    </row>
    <row r="85" spans="1:12" x14ac:dyDescent="0.25">
      <c r="A85" s="9">
        <f t="shared" si="19"/>
        <v>84</v>
      </c>
      <c r="B85" s="9">
        <f t="array" ref="B85">IF(C85="",0,IF(OR(C85=Country_Comparison!$S$19:$S$38),1,0))</f>
        <v>0</v>
      </c>
      <c r="C85" s="9" t="str">
        <f t="shared" si="21"/>
        <v>Cameroon</v>
      </c>
      <c r="D85" s="6">
        <f t="shared" si="22"/>
        <v>8</v>
      </c>
      <c r="E85" s="6">
        <f>IF(COUNTIF(I85:XFD85,"&gt;"&amp;0)=0,,HLOOKUP(COUNTIF(I85:XFD85,"&gt;"&amp;0)-1,I$1:XFD85,A85+1,FALSE))</f>
        <v>8</v>
      </c>
      <c r="F85" s="7">
        <f>IF(COUNTIF(I85:XFD85,"&gt;"&amp;0)=0,,HLOOKUP(COUNTIF(I85:XFD85,"&gt;"&amp;0)-MIN($F$1+1,COUNTIF(I85:XFD85,"&gt;"&amp;0)),I$1:XFD85,A85+1,FALSE))</f>
        <v>8</v>
      </c>
      <c r="G85" s="8" t="e">
        <f t="shared" si="20"/>
        <v>#DIV/0!</v>
      </c>
      <c r="H85" s="13" t="s">
        <v>157</v>
      </c>
      <c r="I85" s="9">
        <v>8</v>
      </c>
    </row>
    <row r="86" spans="1:12" x14ac:dyDescent="0.25">
      <c r="A86" s="9">
        <f t="shared" si="19"/>
        <v>85</v>
      </c>
      <c r="B86" s="9">
        <f t="array" ref="B86">IF(C86="",0,IF(OR(C86=Country_Comparison!$S$19:$S$38),1,0))</f>
        <v>0</v>
      </c>
      <c r="C86" s="9" t="str">
        <f t="shared" si="21"/>
        <v/>
      </c>
      <c r="D86" s="6">
        <f t="shared" si="22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12" x14ac:dyDescent="0.25">
      <c r="A87" s="9">
        <f t="shared" si="19"/>
        <v>86</v>
      </c>
      <c r="B87" s="9">
        <f t="array" ref="B87">IF(C87="",0,IF(OR(C87=Country_Comparison!$S$19:$S$38),1,0))</f>
        <v>0</v>
      </c>
      <c r="C87" s="9" t="str">
        <f t="shared" si="21"/>
        <v/>
      </c>
      <c r="D87" s="6">
        <f t="shared" si="22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12" x14ac:dyDescent="0.25">
      <c r="A88" s="9">
        <f t="shared" si="19"/>
        <v>87</v>
      </c>
      <c r="B88" s="9">
        <f t="array" ref="B88">IF(C88="",0,IF(OR(C88=Country_Comparison!$S$19:$S$38),1,0))</f>
        <v>0</v>
      </c>
      <c r="C88" s="9" t="str">
        <f t="shared" si="21"/>
        <v/>
      </c>
      <c r="D88" s="6">
        <f t="shared" si="22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12" x14ac:dyDescent="0.25">
      <c r="A89" s="9">
        <f t="shared" si="19"/>
        <v>88</v>
      </c>
      <c r="B89" s="9">
        <f t="array" ref="B89">IF(C89="",0,IF(OR(C89=Country_Comparison!$S$19:$S$38),1,0))</f>
        <v>0</v>
      </c>
      <c r="C89" s="9" t="str">
        <f t="shared" si="21"/>
        <v/>
      </c>
      <c r="D89" s="6">
        <f t="shared" si="22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12" x14ac:dyDescent="0.25">
      <c r="A90" s="9">
        <f t="shared" si="19"/>
        <v>89</v>
      </c>
      <c r="B90" s="9">
        <f t="array" ref="B90">IF(C90="",0,IF(OR(C90=Country_Comparison!$S$19:$S$38),1,0))</f>
        <v>0</v>
      </c>
      <c r="C90" s="9" t="str">
        <f t="shared" si="21"/>
        <v/>
      </c>
      <c r="D90" s="6">
        <f t="shared" si="22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12" x14ac:dyDescent="0.25">
      <c r="A91" s="9">
        <f t="shared" si="19"/>
        <v>90</v>
      </c>
      <c r="B91" s="9">
        <f t="array" ref="B91">IF(C91="",0,IF(OR(C91=Country_Comparison!$S$19:$S$38),1,0))</f>
        <v>0</v>
      </c>
      <c r="C91" s="9" t="str">
        <f t="shared" si="21"/>
        <v/>
      </c>
      <c r="D91" s="6">
        <f t="shared" si="22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12" x14ac:dyDescent="0.25">
      <c r="A92" s="9">
        <f t="shared" si="19"/>
        <v>91</v>
      </c>
      <c r="B92" s="9">
        <f t="array" ref="B92">IF(C92="",0,IF(OR(C92=Country_Comparison!$S$19:$S$38),1,0))</f>
        <v>0</v>
      </c>
      <c r="C92" s="9" t="str">
        <f t="shared" si="21"/>
        <v/>
      </c>
      <c r="D92" s="6">
        <f t="shared" si="22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12" x14ac:dyDescent="0.25">
      <c r="A93" s="9">
        <f t="shared" si="19"/>
        <v>92</v>
      </c>
      <c r="B93" s="9">
        <f t="array" ref="B93">IF(C93="",0,IF(OR(C93=Country_Comparison!$S$19:$S$38),1,0))</f>
        <v>0</v>
      </c>
      <c r="C93" s="9" t="str">
        <f t="shared" si="21"/>
        <v/>
      </c>
      <c r="D93" s="6">
        <f t="shared" si="22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12" x14ac:dyDescent="0.25">
      <c r="A94" s="9">
        <f t="shared" si="19"/>
        <v>93</v>
      </c>
      <c r="B94" s="9">
        <f t="array" ref="B94">IF(C94="",0,IF(OR(C94=Country_Comparison!$S$19:$S$38),1,0))</f>
        <v>0</v>
      </c>
      <c r="C94" s="9" t="str">
        <f t="shared" si="21"/>
        <v/>
      </c>
      <c r="D94" s="6">
        <f t="shared" si="22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12" x14ac:dyDescent="0.25">
      <c r="A95" s="9">
        <f t="shared" si="19"/>
        <v>94</v>
      </c>
      <c r="B95" s="9">
        <f t="array" ref="B95">IF(C95="",0,IF(OR(C95=Country_Comparison!$S$19:$S$38),1,0))</f>
        <v>0</v>
      </c>
      <c r="C95" s="9" t="str">
        <f t="shared" si="21"/>
        <v/>
      </c>
      <c r="D95" s="6">
        <f t="shared" si="22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12" x14ac:dyDescent="0.25">
      <c r="A96" s="9">
        <f t="shared" si="19"/>
        <v>95</v>
      </c>
      <c r="B96" s="9">
        <f t="array" ref="B96">IF(C96="",0,IF(OR(C96=Country_Comparison!$S$19:$S$38),1,0))</f>
        <v>0</v>
      </c>
      <c r="C96" s="9" t="str">
        <f t="shared" si="21"/>
        <v/>
      </c>
      <c r="D96" s="6">
        <f t="shared" si="22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19"/>
        <v>96</v>
      </c>
      <c r="B97" s="9">
        <f t="array" ref="B97">IF(C97="",0,IF(OR(C97=Country_Comparison!$S$19:$S$38),1,0))</f>
        <v>0</v>
      </c>
      <c r="C97" s="9" t="str">
        <f t="shared" si="21"/>
        <v/>
      </c>
      <c r="D97" s="6">
        <f t="shared" si="22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ref="A98:A129" si="23">A97+1</f>
        <v>97</v>
      </c>
      <c r="B98" s="9">
        <f t="array" ref="B98">IF(C98="",0,IF(OR(C98=Country_Comparison!$S$19:$S$38),1,0))</f>
        <v>0</v>
      </c>
      <c r="C98" s="9" t="str">
        <f t="shared" si="21"/>
        <v/>
      </c>
      <c r="D98" s="6">
        <f t="shared" si="22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3"/>
        <v>98</v>
      </c>
      <c r="B99" s="9">
        <f t="array" ref="B99">IF(C99="",0,IF(OR(C99=Country_Comparison!$S$19:$S$38),1,0))</f>
        <v>0</v>
      </c>
      <c r="C99" s="9" t="str">
        <f t="shared" si="21"/>
        <v/>
      </c>
      <c r="D99" s="6">
        <f t="shared" si="22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3"/>
        <v>99</v>
      </c>
      <c r="B100" s="9">
        <f t="array" ref="B100">IF(C100="",0,IF(OR(C100=Country_Comparison!$S$19:$S$38),1,0))</f>
        <v>0</v>
      </c>
      <c r="C100" s="9" t="str">
        <f t="shared" si="21"/>
        <v/>
      </c>
      <c r="D100" s="6">
        <f t="shared" si="22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3"/>
        <v>100</v>
      </c>
      <c r="B101" s="9">
        <f t="array" ref="B101">IF(C101="",0,IF(OR(C101=Country_Comparison!$S$19:$S$38),1,0))</f>
        <v>0</v>
      </c>
      <c r="C101" s="9" t="str">
        <f t="shared" ref="C101:C132" si="25">IF(H101="","",H101)</f>
        <v/>
      </c>
      <c r="D101" s="6">
        <f t="shared" ref="D101:D132" si="26"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3"/>
        <v>101</v>
      </c>
      <c r="B102" s="9">
        <f t="array" ref="B102">IF(C102="",0,IF(OR(C102=Country_Comparison!$S$19:$S$38),1,0))</f>
        <v>0</v>
      </c>
      <c r="C102" s="9" t="str">
        <f t="shared" si="25"/>
        <v/>
      </c>
      <c r="D102" s="6">
        <f t="shared" si="2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3"/>
        <v>102</v>
      </c>
      <c r="B103" s="9">
        <f t="array" ref="B103">IF(C103="",0,IF(OR(C103=Country_Comparison!$S$19:$S$38),1,0))</f>
        <v>0</v>
      </c>
      <c r="C103" s="9" t="str">
        <f t="shared" si="25"/>
        <v/>
      </c>
      <c r="D103" s="6">
        <f t="shared" si="2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3"/>
        <v>103</v>
      </c>
      <c r="B104" s="9">
        <f t="array" ref="B104">IF(C104="",0,IF(OR(C104=Country_Comparison!$S$19:$S$38),1,0))</f>
        <v>0</v>
      </c>
      <c r="C104" s="9" t="str">
        <f t="shared" si="25"/>
        <v/>
      </c>
      <c r="D104" s="6">
        <f t="shared" si="2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3"/>
        <v>104</v>
      </c>
      <c r="B105" s="9">
        <f t="array" ref="B105">IF(C105="",0,IF(OR(C105=Country_Comparison!$S$19:$S$38),1,0))</f>
        <v>0</v>
      </c>
      <c r="C105" s="9" t="str">
        <f t="shared" si="25"/>
        <v/>
      </c>
      <c r="D105" s="6">
        <f t="shared" si="2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3"/>
        <v>105</v>
      </c>
      <c r="B106" s="9">
        <f t="array" ref="B106">IF(C106="",0,IF(OR(C106=Country_Comparison!$S$19:$S$38),1,0))</f>
        <v>0</v>
      </c>
      <c r="C106" s="9" t="str">
        <f t="shared" si="25"/>
        <v/>
      </c>
      <c r="D106" s="6">
        <f t="shared" si="2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3"/>
        <v>106</v>
      </c>
      <c r="B107" s="9">
        <f t="array" ref="B107">IF(C107="",0,IF(OR(C107=Country_Comparison!$S$19:$S$38),1,0))</f>
        <v>0</v>
      </c>
      <c r="C107" s="9" t="str">
        <f t="shared" si="25"/>
        <v/>
      </c>
      <c r="D107" s="6">
        <f t="shared" si="2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3"/>
        <v>107</v>
      </c>
      <c r="B108" s="9">
        <f t="array" ref="B108">IF(C108="",0,IF(OR(C108=Country_Comparison!$S$19:$S$38),1,0))</f>
        <v>0</v>
      </c>
      <c r="C108" s="9" t="str">
        <f t="shared" si="25"/>
        <v/>
      </c>
      <c r="D108" s="6">
        <f t="shared" si="2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3"/>
        <v>108</v>
      </c>
      <c r="B109" s="9">
        <f t="array" ref="B109">IF(C109="",0,IF(OR(C109=Country_Comparison!$S$19:$S$38),1,0))</f>
        <v>0</v>
      </c>
      <c r="C109" s="9" t="str">
        <f t="shared" si="25"/>
        <v/>
      </c>
      <c r="D109" s="6">
        <f t="shared" si="2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3"/>
        <v>109</v>
      </c>
      <c r="B110" s="9">
        <f t="array" ref="B110">IF(C110="",0,IF(OR(C110=Country_Comparison!$S$19:$S$38),1,0))</f>
        <v>0</v>
      </c>
      <c r="C110" s="9" t="str">
        <f t="shared" si="25"/>
        <v/>
      </c>
      <c r="D110" s="6">
        <f t="shared" si="2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3"/>
        <v>110</v>
      </c>
      <c r="B111" s="9">
        <f t="array" ref="B111">IF(C111="",0,IF(OR(C111=Country_Comparison!$S$19:$S$38),1,0))</f>
        <v>0</v>
      </c>
      <c r="C111" s="9" t="str">
        <f t="shared" si="25"/>
        <v/>
      </c>
      <c r="D111" s="6">
        <f t="shared" si="2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3"/>
        <v>111</v>
      </c>
      <c r="B112" s="9">
        <f t="array" ref="B112">IF(C112="",0,IF(OR(C112=Country_Comparison!$S$19:$S$38),1,0))</f>
        <v>0</v>
      </c>
      <c r="C112" s="9" t="str">
        <f t="shared" si="25"/>
        <v/>
      </c>
      <c r="D112" s="6">
        <f t="shared" si="2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3"/>
        <v>112</v>
      </c>
      <c r="B113" s="9">
        <f t="array" ref="B113">IF(C113="",0,IF(OR(C113=Country_Comparison!$S$19:$S$38),1,0))</f>
        <v>0</v>
      </c>
      <c r="C113" s="9" t="str">
        <f t="shared" si="25"/>
        <v/>
      </c>
      <c r="D113" s="6">
        <f t="shared" si="2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3"/>
        <v>113</v>
      </c>
      <c r="B114" s="9">
        <f t="array" ref="B114">IF(C114="",0,IF(OR(C114=Country_Comparison!$S$19:$S$38),1,0))</f>
        <v>0</v>
      </c>
      <c r="C114" s="9" t="str">
        <f t="shared" si="25"/>
        <v/>
      </c>
      <c r="D114" s="6">
        <f t="shared" si="2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3"/>
        <v>114</v>
      </c>
      <c r="B115" s="9">
        <f t="array" ref="B115">IF(C115="",0,IF(OR(C115=Country_Comparison!$S$19:$S$38),1,0))</f>
        <v>0</v>
      </c>
      <c r="C115" s="9" t="str">
        <f t="shared" si="25"/>
        <v/>
      </c>
      <c r="D115" s="6">
        <f t="shared" si="2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3"/>
        <v>115</v>
      </c>
      <c r="B116" s="9">
        <f t="array" ref="B116">IF(C116="",0,IF(OR(C116=Country_Comparison!$S$19:$S$38),1,0))</f>
        <v>0</v>
      </c>
      <c r="C116" s="9" t="str">
        <f t="shared" si="25"/>
        <v/>
      </c>
      <c r="D116" s="6">
        <f t="shared" si="2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3"/>
        <v>116</v>
      </c>
      <c r="B117" s="9">
        <f t="array" ref="B117">IF(C117="",0,IF(OR(C117=Country_Comparison!$S$19:$S$38),1,0))</f>
        <v>0</v>
      </c>
      <c r="C117" s="9" t="str">
        <f t="shared" si="25"/>
        <v/>
      </c>
      <c r="D117" s="6">
        <f t="shared" si="2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3"/>
        <v>117</v>
      </c>
      <c r="B118" s="9">
        <f t="array" ref="B118">IF(C118="",0,IF(OR(C118=Country_Comparison!$S$19:$S$38),1,0))</f>
        <v>0</v>
      </c>
      <c r="C118" s="9" t="str">
        <f t="shared" si="25"/>
        <v/>
      </c>
      <c r="D118" s="6">
        <f t="shared" si="2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3"/>
        <v>118</v>
      </c>
      <c r="B119" s="9">
        <f t="array" ref="B119">IF(C119="",0,IF(OR(C119=Country_Comparison!$S$19:$S$38),1,0))</f>
        <v>0</v>
      </c>
      <c r="C119" s="9" t="str">
        <f t="shared" si="25"/>
        <v/>
      </c>
      <c r="D119" s="6">
        <f t="shared" si="2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3"/>
        <v>119</v>
      </c>
      <c r="B120" s="9">
        <f t="array" ref="B120">IF(C120="",0,IF(OR(C120=Country_Comparison!$S$19:$S$38),1,0))</f>
        <v>0</v>
      </c>
      <c r="C120" s="9" t="str">
        <f t="shared" si="25"/>
        <v/>
      </c>
      <c r="D120" s="6">
        <f t="shared" si="2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3"/>
        <v>120</v>
      </c>
      <c r="B121" s="9">
        <f t="array" ref="B121">IF(C121="",0,IF(OR(C121=Country_Comparison!$S$19:$S$38),1,0))</f>
        <v>0</v>
      </c>
      <c r="C121" s="9" t="str">
        <f t="shared" si="25"/>
        <v/>
      </c>
      <c r="D121" s="6">
        <f t="shared" si="2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3"/>
        <v>121</v>
      </c>
      <c r="B122" s="9">
        <f t="array" ref="B122">IF(C122="",0,IF(OR(C122=Country_Comparison!$S$19:$S$38),1,0))</f>
        <v>0</v>
      </c>
      <c r="C122" s="9" t="str">
        <f t="shared" si="25"/>
        <v/>
      </c>
      <c r="D122" s="6">
        <f t="shared" si="2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3"/>
        <v>122</v>
      </c>
      <c r="B123" s="9">
        <f t="array" ref="B123">IF(C123="",0,IF(OR(C123=Country_Comparison!$S$19:$S$38),1,0))</f>
        <v>0</v>
      </c>
      <c r="C123" s="9" t="str">
        <f t="shared" si="25"/>
        <v/>
      </c>
      <c r="D123" s="6">
        <f t="shared" si="2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3"/>
        <v>123</v>
      </c>
      <c r="B124" s="9">
        <f t="array" ref="B124">IF(C124="",0,IF(OR(C124=Country_Comparison!$S$19:$S$38),1,0))</f>
        <v>0</v>
      </c>
      <c r="C124" s="9" t="str">
        <f t="shared" si="25"/>
        <v/>
      </c>
      <c r="D124" s="6">
        <f t="shared" si="2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3"/>
        <v>124</v>
      </c>
      <c r="B125" s="9">
        <f t="array" ref="B125">IF(C125="",0,IF(OR(C125=Country_Comparison!$S$19:$S$38),1,0))</f>
        <v>0</v>
      </c>
      <c r="C125" s="9" t="str">
        <f t="shared" si="25"/>
        <v/>
      </c>
      <c r="D125" s="6">
        <f t="shared" si="2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3"/>
        <v>125</v>
      </c>
      <c r="B126" s="9">
        <f t="array" ref="B126">IF(C126="",0,IF(OR(C126=Country_Comparison!$S$19:$S$38),1,0))</f>
        <v>0</v>
      </c>
      <c r="C126" s="9" t="str">
        <f t="shared" si="25"/>
        <v/>
      </c>
      <c r="D126" s="6">
        <f t="shared" si="2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3"/>
        <v>126</v>
      </c>
      <c r="B127" s="9">
        <f t="array" ref="B127">IF(C127="",0,IF(OR(C127=Country_Comparison!$S$19:$S$38),1,0))</f>
        <v>0</v>
      </c>
      <c r="C127" s="9" t="str">
        <f t="shared" si="25"/>
        <v/>
      </c>
      <c r="D127" s="6">
        <f t="shared" si="2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3"/>
        <v>127</v>
      </c>
      <c r="B128" s="9">
        <f t="array" ref="B128">IF(C128="",0,IF(OR(C128=Country_Comparison!$S$19:$S$38),1,0))</f>
        <v>0</v>
      </c>
      <c r="C128" s="9" t="str">
        <f t="shared" si="25"/>
        <v/>
      </c>
      <c r="D128" s="6">
        <f t="shared" si="2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3"/>
        <v>128</v>
      </c>
      <c r="B129" s="9">
        <f t="array" ref="B129">IF(C129="",0,IF(OR(C129=Country_Comparison!$S$19:$S$38),1,0))</f>
        <v>0</v>
      </c>
      <c r="C129" s="9" t="str">
        <f t="shared" si="25"/>
        <v/>
      </c>
      <c r="D129" s="6">
        <f t="shared" si="2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ref="A130:A161" si="27">A129+1</f>
        <v>129</v>
      </c>
      <c r="B130" s="9">
        <f t="array" ref="B130">IF(C130="",0,IF(OR(C130=Country_Comparison!$S$19:$S$38),1,0))</f>
        <v>0</v>
      </c>
      <c r="C130" s="9" t="str">
        <f t="shared" si="25"/>
        <v/>
      </c>
      <c r="D130" s="6">
        <f t="shared" si="2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8">IF(COUNTIF(I130:XFD130,"&gt;"&amp;0)=0,,(E130/F130)^(1/MIN(COUNTIF(I130:XFD130,"&gt;"&amp;0)-1,$F$1)))</f>
        <v>0</v>
      </c>
    </row>
    <row r="131" spans="1:7" x14ac:dyDescent="0.25">
      <c r="A131" s="9">
        <f t="shared" si="27"/>
        <v>130</v>
      </c>
      <c r="B131" s="9">
        <f t="array" ref="B131">IF(C131="",0,IF(OR(C131=Country_Comparison!$S$19:$S$38),1,0))</f>
        <v>0</v>
      </c>
      <c r="C131" s="9" t="str">
        <f t="shared" si="25"/>
        <v/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8"/>
        <v>0</v>
      </c>
    </row>
    <row r="132" spans="1:7" x14ac:dyDescent="0.25">
      <c r="A132" s="9">
        <f t="shared" si="27"/>
        <v>131</v>
      </c>
      <c r="B132" s="9">
        <f t="array" ref="B132">IF(C132="",0,IF(OR(C132=Country_Comparison!$S$19:$S$38),1,0))</f>
        <v>0</v>
      </c>
      <c r="C132" s="9" t="str">
        <f t="shared" si="25"/>
        <v/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8"/>
        <v>0</v>
      </c>
    </row>
    <row r="133" spans="1:7" x14ac:dyDescent="0.25">
      <c r="A133" s="9">
        <f t="shared" si="27"/>
        <v>132</v>
      </c>
      <c r="B133" s="9">
        <f t="array" ref="B133">IF(C133="",0,IF(OR(C133=Country_Comparison!$S$19:$S$38),1,0))</f>
        <v>0</v>
      </c>
      <c r="C133" s="9" t="str">
        <f t="shared" ref="C133:C164" si="29">IF(H133="","",H133)</f>
        <v/>
      </c>
      <c r="D133" s="6">
        <f t="shared" ref="D133:D164" si="30"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8"/>
        <v>0</v>
      </c>
    </row>
    <row r="134" spans="1:7" x14ac:dyDescent="0.25">
      <c r="A134" s="9">
        <f t="shared" si="27"/>
        <v>133</v>
      </c>
      <c r="B134" s="9">
        <f t="array" ref="B134">IF(C134="",0,IF(OR(C134=Country_Comparison!$S$19:$S$38),1,0))</f>
        <v>0</v>
      </c>
      <c r="C134" s="9" t="str">
        <f t="shared" si="29"/>
        <v/>
      </c>
      <c r="D134" s="6">
        <f t="shared" si="30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8"/>
        <v>0</v>
      </c>
    </row>
    <row r="135" spans="1:7" x14ac:dyDescent="0.25">
      <c r="A135" s="9">
        <f t="shared" si="27"/>
        <v>134</v>
      </c>
      <c r="B135" s="9">
        <f t="array" ref="B135">IF(C135="",0,IF(OR(C135=Country_Comparison!$S$19:$S$38),1,0))</f>
        <v>0</v>
      </c>
      <c r="C135" s="9" t="str">
        <f t="shared" si="29"/>
        <v/>
      </c>
      <c r="D135" s="6">
        <f t="shared" si="3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8"/>
        <v>0</v>
      </c>
    </row>
    <row r="136" spans="1:7" x14ac:dyDescent="0.25">
      <c r="A136" s="9">
        <f t="shared" si="27"/>
        <v>135</v>
      </c>
      <c r="B136" s="9">
        <f t="array" ref="B136">IF(C136="",0,IF(OR(C136=Country_Comparison!$S$19:$S$38),1,0))</f>
        <v>0</v>
      </c>
      <c r="C136" s="9" t="str">
        <f t="shared" si="29"/>
        <v/>
      </c>
      <c r="D136" s="6">
        <f t="shared" si="3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8"/>
        <v>0</v>
      </c>
    </row>
    <row r="137" spans="1:7" x14ac:dyDescent="0.25">
      <c r="A137" s="9">
        <f t="shared" si="27"/>
        <v>136</v>
      </c>
      <c r="B137" s="9">
        <f t="array" ref="B137">IF(C137="",0,IF(OR(C137=Country_Comparison!$S$19:$S$38),1,0))</f>
        <v>0</v>
      </c>
      <c r="C137" s="9" t="str">
        <f t="shared" si="29"/>
        <v/>
      </c>
      <c r="D137" s="6">
        <f t="shared" si="3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8"/>
        <v>0</v>
      </c>
    </row>
    <row r="138" spans="1:7" x14ac:dyDescent="0.25">
      <c r="A138" s="9">
        <f t="shared" si="27"/>
        <v>137</v>
      </c>
      <c r="B138" s="9">
        <f t="array" ref="B138">IF(C138="",0,IF(OR(C138=Country_Comparison!$S$19:$S$38),1,0))</f>
        <v>0</v>
      </c>
      <c r="C138" s="9" t="str">
        <f t="shared" si="29"/>
        <v/>
      </c>
      <c r="D138" s="6">
        <f t="shared" si="3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8"/>
        <v>0</v>
      </c>
    </row>
    <row r="139" spans="1:7" x14ac:dyDescent="0.25">
      <c r="A139" s="9">
        <f t="shared" si="27"/>
        <v>138</v>
      </c>
      <c r="B139" s="9">
        <f t="array" ref="B139">IF(C139="",0,IF(OR(C139=Country_Comparison!$S$19:$S$38),1,0))</f>
        <v>0</v>
      </c>
      <c r="C139" s="9" t="str">
        <f t="shared" si="29"/>
        <v/>
      </c>
      <c r="D139" s="6">
        <f t="shared" si="3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8"/>
        <v>0</v>
      </c>
    </row>
    <row r="140" spans="1:7" x14ac:dyDescent="0.25">
      <c r="A140" s="9">
        <f t="shared" si="27"/>
        <v>139</v>
      </c>
      <c r="B140" s="9">
        <f t="array" ref="B140">IF(C140="",0,IF(OR(C140=Country_Comparison!$S$19:$S$38),1,0))</f>
        <v>0</v>
      </c>
      <c r="C140" s="9" t="str">
        <f t="shared" si="29"/>
        <v/>
      </c>
      <c r="D140" s="6">
        <f t="shared" si="3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8"/>
        <v>0</v>
      </c>
    </row>
    <row r="141" spans="1:7" x14ac:dyDescent="0.25">
      <c r="A141" s="9">
        <f t="shared" si="27"/>
        <v>140</v>
      </c>
      <c r="B141" s="9">
        <f t="array" ref="B141">IF(C141="",0,IF(OR(C141=Country_Comparison!$S$19:$S$38),1,0))</f>
        <v>0</v>
      </c>
      <c r="C141" s="9" t="str">
        <f t="shared" si="29"/>
        <v/>
      </c>
      <c r="D141" s="6">
        <f t="shared" si="3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8"/>
        <v>0</v>
      </c>
    </row>
    <row r="142" spans="1:7" x14ac:dyDescent="0.25">
      <c r="A142" s="9">
        <f t="shared" si="27"/>
        <v>141</v>
      </c>
      <c r="B142" s="9">
        <f t="array" ref="B142">IF(C142="",0,IF(OR(C142=Country_Comparison!$S$19:$S$38),1,0))</f>
        <v>0</v>
      </c>
      <c r="C142" s="9" t="str">
        <f t="shared" si="29"/>
        <v/>
      </c>
      <c r="D142" s="6">
        <f t="shared" si="3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8"/>
        <v>0</v>
      </c>
    </row>
    <row r="143" spans="1:7" x14ac:dyDescent="0.25">
      <c r="A143" s="9">
        <f t="shared" si="27"/>
        <v>142</v>
      </c>
      <c r="B143" s="9">
        <f t="array" ref="B143">IF(C143="",0,IF(OR(C143=Country_Comparison!$S$19:$S$38),1,0))</f>
        <v>0</v>
      </c>
      <c r="C143" s="9" t="str">
        <f t="shared" si="29"/>
        <v/>
      </c>
      <c r="D143" s="6">
        <f t="shared" si="3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8"/>
        <v>0</v>
      </c>
    </row>
    <row r="144" spans="1:7" x14ac:dyDescent="0.25">
      <c r="A144" s="9">
        <f t="shared" si="27"/>
        <v>143</v>
      </c>
      <c r="B144" s="9">
        <f t="array" ref="B144">IF(C144="",0,IF(OR(C144=Country_Comparison!$S$19:$S$38),1,0))</f>
        <v>0</v>
      </c>
      <c r="C144" s="9" t="str">
        <f t="shared" si="29"/>
        <v/>
      </c>
      <c r="D144" s="6">
        <f t="shared" si="3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8"/>
        <v>0</v>
      </c>
    </row>
    <row r="145" spans="1:7" x14ac:dyDescent="0.25">
      <c r="A145" s="9">
        <f t="shared" si="27"/>
        <v>144</v>
      </c>
      <c r="B145" s="9">
        <f t="array" ref="B145">IF(C145="",0,IF(OR(C145=Country_Comparison!$S$19:$S$38),1,0))</f>
        <v>0</v>
      </c>
      <c r="C145" s="9" t="str">
        <f t="shared" si="29"/>
        <v/>
      </c>
      <c r="D145" s="6">
        <f t="shared" si="3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8"/>
        <v>0</v>
      </c>
    </row>
    <row r="146" spans="1:7" x14ac:dyDescent="0.25">
      <c r="A146" s="9">
        <f t="shared" si="27"/>
        <v>145</v>
      </c>
      <c r="B146" s="9">
        <f t="array" ref="B146">IF(C146="",0,IF(OR(C146=Country_Comparison!$S$19:$S$38),1,0))</f>
        <v>0</v>
      </c>
      <c r="C146" s="9" t="str">
        <f t="shared" si="29"/>
        <v/>
      </c>
      <c r="D146" s="6">
        <f t="shared" si="3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8"/>
        <v>0</v>
      </c>
    </row>
    <row r="147" spans="1:7" x14ac:dyDescent="0.25">
      <c r="A147" s="9">
        <f t="shared" si="27"/>
        <v>146</v>
      </c>
      <c r="B147" s="9">
        <f t="array" ref="B147">IF(C147="",0,IF(OR(C147=Country_Comparison!$S$19:$S$38),1,0))</f>
        <v>0</v>
      </c>
      <c r="C147" s="9" t="str">
        <f t="shared" si="29"/>
        <v/>
      </c>
      <c r="D147" s="6">
        <f t="shared" si="3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8"/>
        <v>0</v>
      </c>
    </row>
    <row r="148" spans="1:7" x14ac:dyDescent="0.25">
      <c r="A148" s="9">
        <f t="shared" si="27"/>
        <v>147</v>
      </c>
      <c r="B148" s="9">
        <f t="array" ref="B148">IF(C148="",0,IF(OR(C148=Country_Comparison!$S$19:$S$38),1,0))</f>
        <v>0</v>
      </c>
      <c r="C148" s="9" t="str">
        <f t="shared" si="29"/>
        <v/>
      </c>
      <c r="D148" s="6">
        <f t="shared" si="3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8"/>
        <v>0</v>
      </c>
    </row>
    <row r="149" spans="1:7" x14ac:dyDescent="0.25">
      <c r="A149" s="9">
        <f t="shared" si="27"/>
        <v>148</v>
      </c>
      <c r="B149" s="9">
        <f t="array" ref="B149">IF(C149="",0,IF(OR(C149=Country_Comparison!$S$19:$S$38),1,0))</f>
        <v>0</v>
      </c>
      <c r="C149" s="9" t="str">
        <f t="shared" si="29"/>
        <v/>
      </c>
      <c r="D149" s="6">
        <f t="shared" si="3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8"/>
        <v>0</v>
      </c>
    </row>
    <row r="150" spans="1:7" x14ac:dyDescent="0.25">
      <c r="A150" s="9">
        <f t="shared" si="27"/>
        <v>149</v>
      </c>
      <c r="B150" s="9">
        <f t="array" ref="B150">IF(C150="",0,IF(OR(C150=Country_Comparison!$S$19:$S$38),1,0))</f>
        <v>0</v>
      </c>
      <c r="C150" s="9" t="str">
        <f t="shared" si="29"/>
        <v/>
      </c>
      <c r="D150" s="6">
        <f t="shared" si="3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8"/>
        <v>0</v>
      </c>
    </row>
    <row r="151" spans="1:7" x14ac:dyDescent="0.25">
      <c r="A151" s="9">
        <f t="shared" si="27"/>
        <v>150</v>
      </c>
      <c r="B151" s="9">
        <f t="array" ref="B151">IF(C151="",0,IF(OR(C151=Country_Comparison!$S$19:$S$38),1,0))</f>
        <v>0</v>
      </c>
      <c r="C151" s="9" t="str">
        <f t="shared" si="29"/>
        <v/>
      </c>
      <c r="D151" s="6">
        <f t="shared" si="3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8"/>
        <v>0</v>
      </c>
    </row>
    <row r="152" spans="1:7" x14ac:dyDescent="0.25">
      <c r="A152" s="9">
        <f t="shared" si="27"/>
        <v>151</v>
      </c>
      <c r="B152" s="9">
        <f t="array" ref="B152">IF(C152="",0,IF(OR(C152=Country_Comparison!$S$19:$S$38),1,0))</f>
        <v>0</v>
      </c>
      <c r="C152" s="9" t="str">
        <f t="shared" si="29"/>
        <v/>
      </c>
      <c r="D152" s="6">
        <f t="shared" si="3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8"/>
        <v>0</v>
      </c>
    </row>
    <row r="153" spans="1:7" x14ac:dyDescent="0.25">
      <c r="A153" s="9">
        <f t="shared" si="27"/>
        <v>152</v>
      </c>
      <c r="B153" s="9">
        <f t="array" ref="B153">IF(C153="",0,IF(OR(C153=Country_Comparison!$S$19:$S$38),1,0))</f>
        <v>0</v>
      </c>
      <c r="C153" s="9" t="str">
        <f t="shared" si="29"/>
        <v/>
      </c>
      <c r="D153" s="6">
        <f t="shared" si="3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8"/>
        <v>0</v>
      </c>
    </row>
    <row r="154" spans="1:7" x14ac:dyDescent="0.25">
      <c r="A154" s="9">
        <f t="shared" si="27"/>
        <v>153</v>
      </c>
      <c r="B154" s="9">
        <f t="array" ref="B154">IF(C154="",0,IF(OR(C154=Country_Comparison!$S$19:$S$38),1,0))</f>
        <v>0</v>
      </c>
      <c r="C154" s="9" t="str">
        <f t="shared" si="29"/>
        <v/>
      </c>
      <c r="D154" s="6">
        <f t="shared" si="3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8"/>
        <v>0</v>
      </c>
    </row>
    <row r="155" spans="1:7" x14ac:dyDescent="0.25">
      <c r="A155" s="9">
        <f t="shared" si="27"/>
        <v>154</v>
      </c>
      <c r="B155" s="9">
        <f t="array" ref="B155">IF(C155="",0,IF(OR(C155=Country_Comparison!$S$19:$S$38),1,0))</f>
        <v>0</v>
      </c>
      <c r="C155" s="9" t="str">
        <f t="shared" si="29"/>
        <v/>
      </c>
      <c r="D155" s="6">
        <f t="shared" si="3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8"/>
        <v>0</v>
      </c>
    </row>
    <row r="156" spans="1:7" x14ac:dyDescent="0.25">
      <c r="A156" s="9">
        <f t="shared" si="27"/>
        <v>155</v>
      </c>
      <c r="B156" s="9">
        <f t="array" ref="B156">IF(C156="",0,IF(OR(C156=Country_Comparison!$S$19:$S$38),1,0))</f>
        <v>0</v>
      </c>
      <c r="C156" s="9" t="str">
        <f t="shared" si="29"/>
        <v/>
      </c>
      <c r="D156" s="6">
        <f t="shared" si="3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8"/>
        <v>0</v>
      </c>
    </row>
    <row r="157" spans="1:7" x14ac:dyDescent="0.25">
      <c r="A157" s="9">
        <f t="shared" si="27"/>
        <v>156</v>
      </c>
      <c r="B157" s="9">
        <f t="array" ref="B157">IF(C157="",0,IF(OR(C157=Country_Comparison!$S$19:$S$38),1,0))</f>
        <v>0</v>
      </c>
      <c r="C157" s="9" t="str">
        <f t="shared" si="29"/>
        <v/>
      </c>
      <c r="D157" s="6">
        <f t="shared" si="3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8"/>
        <v>0</v>
      </c>
    </row>
    <row r="158" spans="1:7" x14ac:dyDescent="0.25">
      <c r="A158" s="9">
        <f t="shared" si="27"/>
        <v>157</v>
      </c>
      <c r="B158" s="9">
        <f t="array" ref="B158">IF(C158="",0,IF(OR(C158=Country_Comparison!$S$19:$S$38),1,0))</f>
        <v>0</v>
      </c>
      <c r="C158" s="9" t="str">
        <f t="shared" si="29"/>
        <v/>
      </c>
      <c r="D158" s="6">
        <f t="shared" si="3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8"/>
        <v>0</v>
      </c>
    </row>
    <row r="159" spans="1:7" x14ac:dyDescent="0.25">
      <c r="A159" s="9">
        <f t="shared" si="27"/>
        <v>158</v>
      </c>
      <c r="B159" s="9">
        <f t="array" ref="B159">IF(C159="",0,IF(OR(C159=Country_Comparison!$S$19:$S$38),1,0))</f>
        <v>0</v>
      </c>
      <c r="C159" s="9" t="str">
        <f t="shared" si="29"/>
        <v/>
      </c>
      <c r="D159" s="6">
        <f t="shared" si="3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8"/>
        <v>0</v>
      </c>
    </row>
    <row r="160" spans="1:7" x14ac:dyDescent="0.25">
      <c r="A160" s="9">
        <f t="shared" si="27"/>
        <v>159</v>
      </c>
      <c r="B160" s="9">
        <f t="array" ref="B160">IF(C160="",0,IF(OR(C160=Country_Comparison!$S$19:$S$38),1,0))</f>
        <v>0</v>
      </c>
      <c r="C160" s="9" t="str">
        <f t="shared" si="29"/>
        <v/>
      </c>
      <c r="D160" s="6">
        <f t="shared" si="3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8"/>
        <v>0</v>
      </c>
    </row>
    <row r="161" spans="1:7" x14ac:dyDescent="0.25">
      <c r="A161" s="9">
        <f t="shared" si="27"/>
        <v>160</v>
      </c>
      <c r="B161" s="9">
        <f t="array" ref="B161">IF(C161="",0,IF(OR(C161=Country_Comparison!$S$19:$S$38),1,0))</f>
        <v>0</v>
      </c>
      <c r="C161" s="9" t="str">
        <f t="shared" si="29"/>
        <v/>
      </c>
      <c r="D161" s="6">
        <f t="shared" si="3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8"/>
        <v>0</v>
      </c>
    </row>
    <row r="162" spans="1:7" x14ac:dyDescent="0.25">
      <c r="A162" s="9">
        <f t="shared" ref="A162:A193" si="31">A161+1</f>
        <v>161</v>
      </c>
      <c r="B162" s="9">
        <f t="array" ref="B162">IF(C162="",0,IF(OR(C162=Country_Comparison!$S$19:$S$38),1,0))</f>
        <v>0</v>
      </c>
      <c r="C162" s="9" t="str">
        <f t="shared" si="29"/>
        <v/>
      </c>
      <c r="D162" s="6">
        <f t="shared" si="3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2">IF(COUNTIF(I162:XFD162,"&gt;"&amp;0)=0,,(E162/F162)^(1/MIN(COUNTIF(I162:XFD162,"&gt;"&amp;0)-1,$F$1)))</f>
        <v>0</v>
      </c>
    </row>
    <row r="163" spans="1:7" x14ac:dyDescent="0.25">
      <c r="A163" s="9">
        <f t="shared" si="31"/>
        <v>162</v>
      </c>
      <c r="B163" s="9">
        <f t="array" ref="B163">IF(C163="",0,IF(OR(C163=Country_Comparison!$S$19:$S$38),1,0))</f>
        <v>0</v>
      </c>
      <c r="C163" s="9" t="str">
        <f t="shared" si="29"/>
        <v/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2"/>
        <v>0</v>
      </c>
    </row>
    <row r="164" spans="1:7" x14ac:dyDescent="0.25">
      <c r="A164" s="9">
        <f t="shared" si="31"/>
        <v>163</v>
      </c>
      <c r="B164" s="9">
        <f t="array" ref="B164">IF(C164="",0,IF(OR(C164=Country_Comparison!$S$19:$S$38),1,0))</f>
        <v>0</v>
      </c>
      <c r="C164" s="9" t="str">
        <f t="shared" si="29"/>
        <v/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2"/>
        <v>0</v>
      </c>
    </row>
    <row r="165" spans="1:7" x14ac:dyDescent="0.25">
      <c r="A165" s="9">
        <f t="shared" si="31"/>
        <v>164</v>
      </c>
      <c r="B165" s="9">
        <f t="array" ref="B165">IF(C165="",0,IF(OR(C165=Country_Comparison!$S$19:$S$38),1,0))</f>
        <v>0</v>
      </c>
      <c r="C165" s="9" t="str">
        <f t="shared" ref="C165:C200" si="33">IF(H165="","",H165)</f>
        <v/>
      </c>
      <c r="D165" s="6">
        <f t="shared" ref="D165:D200" si="34"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2"/>
        <v>0</v>
      </c>
    </row>
    <row r="166" spans="1:7" x14ac:dyDescent="0.25">
      <c r="A166" s="9">
        <f t="shared" si="31"/>
        <v>165</v>
      </c>
      <c r="B166" s="9">
        <f t="array" ref="B166">IF(C166="",0,IF(OR(C166=Country_Comparison!$S$19:$S$38),1,0))</f>
        <v>0</v>
      </c>
      <c r="C166" s="9" t="str">
        <f t="shared" si="33"/>
        <v/>
      </c>
      <c r="D166" s="6">
        <f t="shared" si="3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2"/>
        <v>0</v>
      </c>
    </row>
    <row r="167" spans="1:7" x14ac:dyDescent="0.25">
      <c r="A167" s="9">
        <f t="shared" si="31"/>
        <v>166</v>
      </c>
      <c r="B167" s="9">
        <f t="array" ref="B167">IF(C167="",0,IF(OR(C167=Country_Comparison!$S$19:$S$38),1,0))</f>
        <v>0</v>
      </c>
      <c r="C167" s="9" t="str">
        <f t="shared" si="33"/>
        <v/>
      </c>
      <c r="D167" s="6">
        <f t="shared" si="3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2"/>
        <v>0</v>
      </c>
    </row>
    <row r="168" spans="1:7" x14ac:dyDescent="0.25">
      <c r="A168" s="9">
        <f t="shared" si="31"/>
        <v>167</v>
      </c>
      <c r="B168" s="9">
        <f t="array" ref="B168">IF(C168="",0,IF(OR(C168=Country_Comparison!$S$19:$S$38),1,0))</f>
        <v>0</v>
      </c>
      <c r="C168" s="9" t="str">
        <f t="shared" si="33"/>
        <v/>
      </c>
      <c r="D168" s="6">
        <f t="shared" si="3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2"/>
        <v>0</v>
      </c>
    </row>
    <row r="169" spans="1:7" x14ac:dyDescent="0.25">
      <c r="A169" s="9">
        <f t="shared" si="31"/>
        <v>168</v>
      </c>
      <c r="B169" s="9">
        <f t="array" ref="B169">IF(C169="",0,IF(OR(C169=Country_Comparison!$S$19:$S$38),1,0))</f>
        <v>0</v>
      </c>
      <c r="C169" s="9" t="str">
        <f t="shared" si="33"/>
        <v/>
      </c>
      <c r="D169" s="6">
        <f t="shared" si="3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2"/>
        <v>0</v>
      </c>
    </row>
    <row r="170" spans="1:7" x14ac:dyDescent="0.25">
      <c r="A170" s="9">
        <f t="shared" si="31"/>
        <v>169</v>
      </c>
      <c r="B170" s="9">
        <f t="array" ref="B170">IF(C170="",0,IF(OR(C170=Country_Comparison!$S$19:$S$38),1,0))</f>
        <v>0</v>
      </c>
      <c r="C170" s="9" t="str">
        <f t="shared" si="33"/>
        <v/>
      </c>
      <c r="D170" s="6">
        <f t="shared" si="3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2"/>
        <v>0</v>
      </c>
    </row>
    <row r="171" spans="1:7" x14ac:dyDescent="0.25">
      <c r="A171" s="9">
        <f t="shared" si="31"/>
        <v>170</v>
      </c>
      <c r="B171" s="9">
        <f t="array" ref="B171">IF(C171="",0,IF(OR(C171=Country_Comparison!$S$19:$S$38),1,0))</f>
        <v>0</v>
      </c>
      <c r="C171" s="9" t="str">
        <f t="shared" si="33"/>
        <v/>
      </c>
      <c r="D171" s="6">
        <f t="shared" si="3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2"/>
        <v>0</v>
      </c>
    </row>
    <row r="172" spans="1:7" x14ac:dyDescent="0.25">
      <c r="A172" s="9">
        <f t="shared" si="31"/>
        <v>171</v>
      </c>
      <c r="B172" s="9">
        <f t="array" ref="B172">IF(C172="",0,IF(OR(C172=Country_Comparison!$S$19:$S$38),1,0))</f>
        <v>0</v>
      </c>
      <c r="C172" s="9" t="str">
        <f t="shared" si="33"/>
        <v/>
      </c>
      <c r="D172" s="6">
        <f t="shared" si="3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2"/>
        <v>0</v>
      </c>
    </row>
    <row r="173" spans="1:7" x14ac:dyDescent="0.25">
      <c r="A173" s="9">
        <f t="shared" si="31"/>
        <v>172</v>
      </c>
      <c r="B173" s="9">
        <f t="array" ref="B173">IF(C173="",0,IF(OR(C173=Country_Comparison!$S$19:$S$38),1,0))</f>
        <v>0</v>
      </c>
      <c r="C173" s="9" t="str">
        <f t="shared" si="33"/>
        <v/>
      </c>
      <c r="D173" s="6">
        <f t="shared" si="3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2"/>
        <v>0</v>
      </c>
    </row>
    <row r="174" spans="1:7" x14ac:dyDescent="0.25">
      <c r="A174" s="9">
        <f t="shared" si="31"/>
        <v>173</v>
      </c>
      <c r="B174" s="9">
        <f t="array" ref="B174">IF(C174="",0,IF(OR(C174=Country_Comparison!$S$19:$S$38),1,0))</f>
        <v>0</v>
      </c>
      <c r="C174" s="9" t="str">
        <f t="shared" si="33"/>
        <v/>
      </c>
      <c r="D174" s="6">
        <f t="shared" si="3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2"/>
        <v>0</v>
      </c>
    </row>
    <row r="175" spans="1:7" x14ac:dyDescent="0.25">
      <c r="A175" s="9">
        <f t="shared" si="31"/>
        <v>174</v>
      </c>
      <c r="B175" s="9">
        <f t="array" ref="B175">IF(C175="",0,IF(OR(C175=Country_Comparison!$S$19:$S$38),1,0))</f>
        <v>0</v>
      </c>
      <c r="C175" s="9" t="str">
        <f t="shared" si="33"/>
        <v/>
      </c>
      <c r="D175" s="6">
        <f t="shared" si="3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2"/>
        <v>0</v>
      </c>
    </row>
    <row r="176" spans="1:7" x14ac:dyDescent="0.25">
      <c r="A176" s="9">
        <f t="shared" si="31"/>
        <v>175</v>
      </c>
      <c r="B176" s="9">
        <f t="array" ref="B176">IF(C176="",0,IF(OR(C176=Country_Comparison!$S$19:$S$38),1,0))</f>
        <v>0</v>
      </c>
      <c r="C176" s="9" t="str">
        <f t="shared" si="33"/>
        <v/>
      </c>
      <c r="D176" s="6">
        <f t="shared" si="3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2"/>
        <v>0</v>
      </c>
    </row>
    <row r="177" spans="1:7" x14ac:dyDescent="0.25">
      <c r="A177" s="9">
        <f t="shared" si="31"/>
        <v>176</v>
      </c>
      <c r="B177" s="9">
        <f t="array" ref="B177">IF(C177="",0,IF(OR(C177=Country_Comparison!$S$19:$S$38),1,0))</f>
        <v>0</v>
      </c>
      <c r="C177" s="9" t="str">
        <f t="shared" si="33"/>
        <v/>
      </c>
      <c r="D177" s="6">
        <f t="shared" si="3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2"/>
        <v>0</v>
      </c>
    </row>
    <row r="178" spans="1:7" x14ac:dyDescent="0.25">
      <c r="A178" s="9">
        <f t="shared" si="31"/>
        <v>177</v>
      </c>
      <c r="B178" s="9">
        <f t="array" ref="B178">IF(C178="",0,IF(OR(C178=Country_Comparison!$S$19:$S$38),1,0))</f>
        <v>0</v>
      </c>
      <c r="C178" s="9" t="str">
        <f t="shared" si="33"/>
        <v/>
      </c>
      <c r="D178" s="6">
        <f t="shared" si="3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2"/>
        <v>0</v>
      </c>
    </row>
    <row r="179" spans="1:7" x14ac:dyDescent="0.25">
      <c r="A179" s="9">
        <f t="shared" si="31"/>
        <v>178</v>
      </c>
      <c r="B179" s="9">
        <f t="array" ref="B179">IF(C179="",0,IF(OR(C179=Country_Comparison!$S$19:$S$38),1,0))</f>
        <v>0</v>
      </c>
      <c r="C179" s="9" t="str">
        <f t="shared" si="33"/>
        <v/>
      </c>
      <c r="D179" s="6">
        <f t="shared" si="3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2"/>
        <v>0</v>
      </c>
    </row>
    <row r="180" spans="1:7" x14ac:dyDescent="0.25">
      <c r="A180" s="9">
        <f t="shared" si="31"/>
        <v>179</v>
      </c>
      <c r="B180" s="9">
        <f t="array" ref="B180">IF(C180="",0,IF(OR(C180=Country_Comparison!$S$19:$S$38),1,0))</f>
        <v>0</v>
      </c>
      <c r="C180" s="9" t="str">
        <f t="shared" si="33"/>
        <v/>
      </c>
      <c r="D180" s="6">
        <f t="shared" si="3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2"/>
        <v>0</v>
      </c>
    </row>
    <row r="181" spans="1:7" x14ac:dyDescent="0.25">
      <c r="A181" s="9">
        <f t="shared" si="31"/>
        <v>180</v>
      </c>
      <c r="B181" s="9">
        <f t="array" ref="B181">IF(C181="",0,IF(OR(C181=Country_Comparison!$S$19:$S$38),1,0))</f>
        <v>0</v>
      </c>
      <c r="C181" s="9" t="str">
        <f t="shared" si="33"/>
        <v/>
      </c>
      <c r="D181" s="6">
        <f t="shared" si="3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2"/>
        <v>0</v>
      </c>
    </row>
    <row r="182" spans="1:7" x14ac:dyDescent="0.25">
      <c r="A182" s="9">
        <f t="shared" si="31"/>
        <v>181</v>
      </c>
      <c r="B182" s="9">
        <f t="array" ref="B182">IF(C182="",0,IF(OR(C182=Country_Comparison!$S$19:$S$38),1,0))</f>
        <v>0</v>
      </c>
      <c r="C182" s="9" t="str">
        <f t="shared" si="33"/>
        <v/>
      </c>
      <c r="D182" s="6">
        <f t="shared" si="3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2"/>
        <v>0</v>
      </c>
    </row>
    <row r="183" spans="1:7" x14ac:dyDescent="0.25">
      <c r="A183" s="9">
        <f t="shared" si="31"/>
        <v>182</v>
      </c>
      <c r="B183" s="9">
        <f t="array" ref="B183">IF(C183="",0,IF(OR(C183=Country_Comparison!$S$19:$S$38),1,0))</f>
        <v>0</v>
      </c>
      <c r="C183" s="9" t="str">
        <f t="shared" si="33"/>
        <v/>
      </c>
      <c r="D183" s="6">
        <f t="shared" si="3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2"/>
        <v>0</v>
      </c>
    </row>
    <row r="184" spans="1:7" x14ac:dyDescent="0.25">
      <c r="A184" s="9">
        <f t="shared" si="31"/>
        <v>183</v>
      </c>
      <c r="B184" s="9">
        <f t="array" ref="B184">IF(C184="",0,IF(OR(C184=Country_Comparison!$S$19:$S$38),1,0))</f>
        <v>0</v>
      </c>
      <c r="C184" s="9" t="str">
        <f t="shared" si="33"/>
        <v/>
      </c>
      <c r="D184" s="6">
        <f t="shared" si="3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2"/>
        <v>0</v>
      </c>
    </row>
    <row r="185" spans="1:7" x14ac:dyDescent="0.25">
      <c r="A185" s="9">
        <f t="shared" si="31"/>
        <v>184</v>
      </c>
      <c r="B185" s="9">
        <f t="array" ref="B185">IF(C185="",0,IF(OR(C185=Country_Comparison!$S$19:$S$38),1,0))</f>
        <v>0</v>
      </c>
      <c r="C185" s="9" t="str">
        <f t="shared" si="33"/>
        <v/>
      </c>
      <c r="D185" s="6">
        <f t="shared" si="3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2"/>
        <v>0</v>
      </c>
    </row>
    <row r="186" spans="1:7" x14ac:dyDescent="0.25">
      <c r="A186" s="9">
        <f t="shared" si="31"/>
        <v>185</v>
      </c>
      <c r="B186" s="9">
        <f t="array" ref="B186">IF(C186="",0,IF(OR(C186=Country_Comparison!$S$19:$S$38),1,0))</f>
        <v>0</v>
      </c>
      <c r="C186" s="9" t="str">
        <f t="shared" si="33"/>
        <v/>
      </c>
      <c r="D186" s="6">
        <f t="shared" si="3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2"/>
        <v>0</v>
      </c>
    </row>
    <row r="187" spans="1:7" x14ac:dyDescent="0.25">
      <c r="A187" s="9">
        <f t="shared" si="31"/>
        <v>186</v>
      </c>
      <c r="B187" s="9">
        <f t="array" ref="B187">IF(C187="",0,IF(OR(C187=Country_Comparison!$S$19:$S$38),1,0))</f>
        <v>0</v>
      </c>
      <c r="C187" s="9" t="str">
        <f t="shared" si="33"/>
        <v/>
      </c>
      <c r="D187" s="6">
        <f t="shared" si="3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2"/>
        <v>0</v>
      </c>
    </row>
    <row r="188" spans="1:7" x14ac:dyDescent="0.25">
      <c r="A188" s="9">
        <f t="shared" si="31"/>
        <v>187</v>
      </c>
      <c r="B188" s="9">
        <f t="array" ref="B188">IF(C188="",0,IF(OR(C188=Country_Comparison!$S$19:$S$38),1,0))</f>
        <v>0</v>
      </c>
      <c r="C188" s="9" t="str">
        <f t="shared" si="33"/>
        <v/>
      </c>
      <c r="D188" s="6">
        <f t="shared" si="3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2"/>
        <v>0</v>
      </c>
    </row>
    <row r="189" spans="1:7" x14ac:dyDescent="0.25">
      <c r="A189" s="9">
        <f t="shared" si="31"/>
        <v>188</v>
      </c>
      <c r="B189" s="9">
        <f t="array" ref="B189">IF(C189="",0,IF(OR(C189=Country_Comparison!$S$19:$S$38),1,0))</f>
        <v>0</v>
      </c>
      <c r="C189" s="9" t="str">
        <f t="shared" si="33"/>
        <v/>
      </c>
      <c r="D189" s="6">
        <f t="shared" si="3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2"/>
        <v>0</v>
      </c>
    </row>
    <row r="190" spans="1:7" x14ac:dyDescent="0.25">
      <c r="A190" s="9">
        <f t="shared" si="31"/>
        <v>189</v>
      </c>
      <c r="B190" s="9">
        <f t="array" ref="B190">IF(C190="",0,IF(OR(C190=Country_Comparison!$S$19:$S$38),1,0))</f>
        <v>0</v>
      </c>
      <c r="C190" s="9" t="str">
        <f t="shared" si="33"/>
        <v/>
      </c>
      <c r="D190" s="6">
        <f t="shared" si="3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2"/>
        <v>0</v>
      </c>
    </row>
    <row r="191" spans="1:7" x14ac:dyDescent="0.25">
      <c r="A191" s="9">
        <f t="shared" si="31"/>
        <v>190</v>
      </c>
      <c r="B191" s="9">
        <f t="array" ref="B191">IF(C191="",0,IF(OR(C191=Country_Comparison!$S$19:$S$38),1,0))</f>
        <v>0</v>
      </c>
      <c r="C191" s="9" t="str">
        <f t="shared" si="33"/>
        <v/>
      </c>
      <c r="D191" s="6">
        <f t="shared" si="3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2"/>
        <v>0</v>
      </c>
    </row>
    <row r="192" spans="1:7" x14ac:dyDescent="0.25">
      <c r="A192" s="9">
        <f t="shared" si="31"/>
        <v>191</v>
      </c>
      <c r="B192" s="9">
        <f t="array" ref="B192">IF(C192="",0,IF(OR(C192=Country_Comparison!$S$19:$S$38),1,0))</f>
        <v>0</v>
      </c>
      <c r="C192" s="9" t="str">
        <f t="shared" si="33"/>
        <v/>
      </c>
      <c r="D192" s="6">
        <f t="shared" si="3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2"/>
        <v>0</v>
      </c>
    </row>
    <row r="193" spans="1:7" x14ac:dyDescent="0.25">
      <c r="A193" s="9">
        <f t="shared" si="31"/>
        <v>192</v>
      </c>
      <c r="B193" s="9">
        <f t="array" ref="B193">IF(C193="",0,IF(OR(C193=Country_Comparison!$S$19:$S$38),1,0))</f>
        <v>0</v>
      </c>
      <c r="C193" s="9" t="str">
        <f t="shared" si="33"/>
        <v/>
      </c>
      <c r="D193" s="6">
        <f t="shared" si="3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2"/>
        <v>0</v>
      </c>
    </row>
    <row r="194" spans="1:7" x14ac:dyDescent="0.25">
      <c r="A194" s="9">
        <f t="shared" ref="A194:A200" si="35">A193+1</f>
        <v>193</v>
      </c>
      <c r="B194" s="9">
        <f t="array" ref="B194">IF(C194="",0,IF(OR(C194=Country_Comparison!$S$19:$S$38),1,0))</f>
        <v>0</v>
      </c>
      <c r="C194" s="9" t="str">
        <f t="shared" si="33"/>
        <v/>
      </c>
      <c r="D194" s="6">
        <f t="shared" si="3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6">IF(COUNTIF(I194:XFD194,"&gt;"&amp;0)=0,,(E194/F194)^(1/MIN(COUNTIF(I194:XFD194,"&gt;"&amp;0)-1,$F$1)))</f>
        <v>0</v>
      </c>
    </row>
    <row r="195" spans="1:7" x14ac:dyDescent="0.25">
      <c r="A195" s="9">
        <f t="shared" si="35"/>
        <v>194</v>
      </c>
      <c r="B195" s="9">
        <f t="array" ref="B195">IF(C195="",0,IF(OR(C195=Country_Comparison!$S$19:$S$38),1,0))</f>
        <v>0</v>
      </c>
      <c r="C195" s="9" t="str">
        <f t="shared" si="33"/>
        <v/>
      </c>
      <c r="D195" s="6">
        <f t="shared" si="3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6"/>
        <v>0</v>
      </c>
    </row>
    <row r="196" spans="1:7" x14ac:dyDescent="0.25">
      <c r="A196" s="9">
        <f t="shared" si="35"/>
        <v>195</v>
      </c>
      <c r="B196" s="9">
        <f t="array" ref="B196">IF(C196="",0,IF(OR(C196=Country_Comparison!$S$19:$S$38),1,0))</f>
        <v>0</v>
      </c>
      <c r="C196" s="9" t="str">
        <f t="shared" si="33"/>
        <v/>
      </c>
      <c r="D196" s="6">
        <f t="shared" si="3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6"/>
        <v>0</v>
      </c>
    </row>
    <row r="197" spans="1:7" x14ac:dyDescent="0.25">
      <c r="A197" s="9">
        <f t="shared" si="35"/>
        <v>196</v>
      </c>
      <c r="B197" s="9">
        <f t="array" ref="B197">IF(C197="",0,IF(OR(C197=Country_Comparison!$S$19:$S$38),1,0))</f>
        <v>0</v>
      </c>
      <c r="C197" s="9" t="str">
        <f t="shared" si="33"/>
        <v/>
      </c>
      <c r="D197" s="6">
        <f t="shared" si="3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6"/>
        <v>0</v>
      </c>
    </row>
    <row r="198" spans="1:7" x14ac:dyDescent="0.25">
      <c r="A198" s="9">
        <f t="shared" si="35"/>
        <v>197</v>
      </c>
      <c r="B198" s="9">
        <f t="array" ref="B198">IF(C198="",0,IF(OR(C198=Country_Comparison!$S$19:$S$38),1,0))</f>
        <v>0</v>
      </c>
      <c r="C198" s="9" t="str">
        <f t="shared" si="33"/>
        <v/>
      </c>
      <c r="D198" s="6">
        <f t="shared" si="34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6"/>
        <v>0</v>
      </c>
    </row>
    <row r="199" spans="1:7" x14ac:dyDescent="0.25">
      <c r="A199" s="9">
        <f t="shared" si="35"/>
        <v>198</v>
      </c>
      <c r="B199" s="9">
        <f t="array" ref="B199">IF(C199="",0,IF(OR(C199=Country_Comparison!$S$19:$S$38),1,0))</f>
        <v>0</v>
      </c>
      <c r="C199" s="9" t="str">
        <f t="shared" si="33"/>
        <v/>
      </c>
      <c r="D199" s="6">
        <f t="shared" si="3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6"/>
        <v>0</v>
      </c>
    </row>
    <row r="200" spans="1:7" x14ac:dyDescent="0.25">
      <c r="A200" s="9">
        <f t="shared" si="35"/>
        <v>199</v>
      </c>
      <c r="B200" s="9">
        <f t="array" ref="B200">IF(C200="",0,IF(OR(C200=Country_Comparison!$S$19:$S$38),1,0))</f>
        <v>0</v>
      </c>
      <c r="C200" s="9" t="str">
        <f t="shared" si="33"/>
        <v/>
      </c>
      <c r="D200" s="6">
        <f t="shared" si="3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6"/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569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570</v>
      </c>
      <c r="P1" s="52" t="s">
        <v>571</v>
      </c>
      <c r="Q1" s="52" t="s">
        <v>605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82511</v>
      </c>
      <c r="G2" s="41">
        <f>MAX(CumulativeDead!2:2)</f>
        <v>3326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4.0309776878234414E-2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606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119827</v>
      </c>
      <c r="G3" s="41">
        <f>MAX(CumulativeDead!3:3)</f>
        <v>14681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0.1225182972118137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607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53183</v>
      </c>
      <c r="G4" s="41">
        <f>MAX(CumulativeDead!4:4)</f>
        <v>3294</v>
      </c>
      <c r="J4" s="41">
        <v>83992949</v>
      </c>
      <c r="K4" s="52">
        <v>0</v>
      </c>
      <c r="L4" s="41">
        <v>0</v>
      </c>
      <c r="M4" s="69">
        <f t="shared" si="0"/>
        <v>6.1937085158791344E-2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608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10062</v>
      </c>
      <c r="G5" s="41">
        <f>MAX(CumulativeDead!5:5)</f>
        <v>174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1.7292784734645201E-2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606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119199</v>
      </c>
      <c r="G6" s="41">
        <f>MAX(CumulativeDead!6:6)</f>
        <v>11198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9.3943741138767939E-2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607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91159</v>
      </c>
      <c r="G7" s="41">
        <f>MAX(CumulativeDead!7:7)</f>
        <v>1275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1.3986550971379677E-2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607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65202</v>
      </c>
      <c r="G8" s="41">
        <f>MAX(CumulativeDead!8:8)</f>
        <v>6520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9.9996932609429157E-2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607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275586</v>
      </c>
      <c r="G9" s="41">
        <f>MAX(CumulativeDead!9:9)</f>
        <v>7087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2.5716110397480278E-2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609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19606</v>
      </c>
      <c r="G10" s="41">
        <f>MAX(CumulativeDead!10:10)</f>
        <v>591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3.0143833520350913E-2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607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5370</v>
      </c>
      <c r="G11" s="41">
        <f>MAX(CumulativeDead!11:11)</f>
        <v>59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1.0986964618249535E-2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607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6131</v>
      </c>
      <c r="G12" s="41">
        <f>MAX(CumulativeDead!12:12)</f>
        <v>358</v>
      </c>
      <c r="J12" s="41">
        <v>10099265</v>
      </c>
      <c r="K12" s="52">
        <v>5.8</v>
      </c>
      <c r="L12" s="41">
        <v>585.75736999999992</v>
      </c>
      <c r="M12" s="69">
        <f t="shared" si="0"/>
        <v>5.8391779481324416E-2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607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3946</v>
      </c>
      <c r="G13" s="41">
        <f>MAX(CumulativeDead!13:13)</f>
        <v>139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3.5225544855549927E-2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607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15821</v>
      </c>
      <c r="G14" s="41">
        <f>MAX(CumulativeDead!14:14)</f>
        <v>1490</v>
      </c>
      <c r="J14" s="41">
        <v>17134872</v>
      </c>
      <c r="K14" s="52">
        <v>0</v>
      </c>
      <c r="L14" s="41">
        <v>0</v>
      </c>
      <c r="M14" s="69">
        <f t="shared" si="0"/>
        <v>9.4178623348713741E-2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607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38689</v>
      </c>
      <c r="G15" s="41">
        <f>MAX(CumulativeDead!15:15)</f>
        <v>3611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9.333402259040037E-2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607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2617</v>
      </c>
      <c r="G16" s="41">
        <f>MAX(CumulativeDead!16:16)</f>
        <v>63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2.4073366450133742E-2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606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16770</v>
      </c>
      <c r="G18" s="41">
        <f>MAX(CumulativeDead!18:18)</f>
        <v>1143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6.8157423971377459E-2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607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11524</v>
      </c>
      <c r="G19" s="41">
        <f>MAX(CumulativeDead!19:19)</f>
        <v>168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1.4578271433530025E-2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607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1075</v>
      </c>
      <c r="G20" s="41">
        <f>MAX(CumulativeDead!20:20)</f>
        <v>3</v>
      </c>
      <c r="J20" s="41">
        <v>2881053</v>
      </c>
      <c r="K20" s="52">
        <v>0</v>
      </c>
      <c r="L20" s="41">
        <v>0</v>
      </c>
      <c r="M20" s="69">
        <f t="shared" si="0"/>
        <v>2.7906976744186047E-3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608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5330</v>
      </c>
      <c r="G21" s="41">
        <f>MAX(CumulativeDead!21:21)</f>
        <v>28</v>
      </c>
      <c r="J21" s="41">
        <v>25499884</v>
      </c>
      <c r="K21" s="52">
        <v>0</v>
      </c>
      <c r="L21" s="41">
        <v>0</v>
      </c>
      <c r="M21" s="69">
        <f t="shared" si="0"/>
        <v>5.2532833020637899E-3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612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1114</v>
      </c>
      <c r="G22" s="41">
        <f>MAX(CumulativeDead!22:22)</f>
        <v>5</v>
      </c>
      <c r="J22" s="41">
        <v>5850342</v>
      </c>
      <c r="K22" s="52">
        <v>0</v>
      </c>
      <c r="L22" s="41">
        <v>0</v>
      </c>
      <c r="M22" s="69">
        <f t="shared" si="0"/>
        <v>4.4883303411131061E-3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606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3333</v>
      </c>
      <c r="G23" s="41">
        <f>MAX(CumulativeDead!23:23)</f>
        <v>53</v>
      </c>
      <c r="J23" s="41">
        <v>32365999</v>
      </c>
      <c r="K23" s="52">
        <v>0</v>
      </c>
      <c r="L23" s="41">
        <v>0</v>
      </c>
      <c r="M23" s="69">
        <f t="shared" si="0"/>
        <v>1.5901590159015901E-2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606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12437</v>
      </c>
      <c r="G24" s="41">
        <f>MAX(CumulativeDead!24:24)</f>
        <v>179</v>
      </c>
      <c r="J24" s="41">
        <v>37742154</v>
      </c>
      <c r="K24" s="52">
        <v>0</v>
      </c>
      <c r="L24" s="41">
        <v>0</v>
      </c>
      <c r="M24" s="69">
        <f t="shared" si="0"/>
        <v>1.4392538393503256E-2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609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1613</v>
      </c>
      <c r="G25" s="41">
        <f>MAX(CumulativeDead!25:25)</f>
        <v>63</v>
      </c>
      <c r="J25" s="41">
        <v>10423054</v>
      </c>
      <c r="K25" s="52">
        <v>6</v>
      </c>
      <c r="L25" s="41">
        <v>625.38324</v>
      </c>
      <c r="M25" s="69">
        <f t="shared" si="0"/>
        <v>3.9057656540607562E-2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607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672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5.9523809523809521E-3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608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7428</v>
      </c>
      <c r="G27" s="41">
        <f>MAX(CumulativeDead!27:27)</f>
        <v>40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5.3850296176628969E-3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608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1615</v>
      </c>
      <c r="G28" s="41">
        <f>MAX(CumulativeDead!28:28)</f>
        <v>20</v>
      </c>
      <c r="J28" s="41">
        <v>5540720</v>
      </c>
      <c r="K28" s="52">
        <v>6.1</v>
      </c>
      <c r="L28" s="41">
        <v>337.98392000000001</v>
      </c>
      <c r="M28" s="69">
        <f t="shared" si="0"/>
        <v>1.238390092879257E-2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607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9056</v>
      </c>
      <c r="G29" s="41">
        <f>MAX(CumulativeDead!29:29)</f>
        <v>359</v>
      </c>
      <c r="J29" s="41">
        <v>212559417</v>
      </c>
      <c r="K29" s="52">
        <v>0</v>
      </c>
      <c r="L29" s="41">
        <v>0</v>
      </c>
      <c r="M29" s="69">
        <f t="shared" si="0"/>
        <v>3.9642226148409891E-2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610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4091</v>
      </c>
      <c r="G30" s="41">
        <f>MAX(CumulativeDead!30:30)</f>
        <v>53</v>
      </c>
      <c r="J30" s="41">
        <v>10708981</v>
      </c>
      <c r="K30" s="52">
        <v>11.6</v>
      </c>
      <c r="L30" s="41">
        <v>1242.241796</v>
      </c>
      <c r="M30" s="69">
        <f t="shared" si="0"/>
        <v>1.2955267660718651E-2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607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934</v>
      </c>
      <c r="G31" s="41">
        <f>MAX(CumulativeDead!31:31)</f>
        <v>20</v>
      </c>
      <c r="J31" s="41">
        <v>2078938</v>
      </c>
      <c r="K31" s="52">
        <v>6.4</v>
      </c>
      <c r="L31" s="41">
        <v>133.05203200000003</v>
      </c>
      <c r="M31" s="69">
        <f t="shared" si="0"/>
        <v>2.1413276231263382E-2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607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1364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3.6656891495601175E-3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607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9886</v>
      </c>
      <c r="G33" s="41">
        <f>MAX(CumulativeDead!33:33)</f>
        <v>246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2.4883673882257738E-2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607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820</v>
      </c>
      <c r="G34" s="41">
        <f>MAX(CumulativeDead!34:34)</f>
        <v>54</v>
      </c>
      <c r="J34" s="41">
        <v>40222493</v>
      </c>
      <c r="K34" s="52">
        <v>0</v>
      </c>
      <c r="L34" s="41">
        <v>0</v>
      </c>
      <c r="M34" s="69">
        <f t="shared" ref="M34:M65" si="2">G34/F34</f>
        <v>6.5853658536585369E-2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608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4273</v>
      </c>
      <c r="G35" s="41">
        <f>MAX(CumulativeDead!35:35)</f>
        <v>120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2.8083313831032061E-2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607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3183</v>
      </c>
      <c r="G36" s="41">
        <f>MAX(CumulativeDead!36:36)</f>
        <v>133</v>
      </c>
      <c r="J36" s="41">
        <v>19237691</v>
      </c>
      <c r="K36" s="52">
        <v>21.4</v>
      </c>
      <c r="L36" s="41">
        <v>4116.8658740000001</v>
      </c>
      <c r="M36" s="69">
        <f t="shared" si="2"/>
        <v>4.1784480050267046E-2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607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2039</v>
      </c>
      <c r="G37" s="41">
        <f>MAX(CumulativeDead!37:37)</f>
        <v>25</v>
      </c>
      <c r="J37" s="41">
        <v>34813871</v>
      </c>
      <c r="K37" s="52">
        <v>0</v>
      </c>
      <c r="L37" s="41">
        <v>0</v>
      </c>
      <c r="M37" s="69">
        <f t="shared" si="2"/>
        <v>1.2260912211868563E-2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608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1264</v>
      </c>
      <c r="G38" s="41">
        <f>MAX(CumulativeDead!38:38)</f>
        <v>9</v>
      </c>
      <c r="J38" s="41">
        <v>9890402</v>
      </c>
      <c r="K38" s="52">
        <v>0</v>
      </c>
      <c r="L38" s="41">
        <v>0</v>
      </c>
      <c r="M38" s="69">
        <f t="shared" si="2"/>
        <v>7.1202531645569618E-3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608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2567</v>
      </c>
      <c r="G39" s="41">
        <f>MAX(CumulativeDead!39:39)</f>
        <v>72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2.8048305414881184E-2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606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985</v>
      </c>
      <c r="G40" s="41">
        <f>MAX(CumulativeDead!40:40)</f>
        <v>66</v>
      </c>
      <c r="J40" s="41">
        <v>102334404</v>
      </c>
      <c r="K40" s="52">
        <v>0</v>
      </c>
      <c r="L40" s="41">
        <v>0</v>
      </c>
      <c r="M40" s="69">
        <f t="shared" si="2"/>
        <v>6.7005076142131983E-2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611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417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608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245</v>
      </c>
      <c r="G42" s="41">
        <f>MAX(CumulativeDead!42:42)</f>
        <v>30</v>
      </c>
      <c r="J42" s="41">
        <v>33931</v>
      </c>
      <c r="K42" s="52">
        <v>0</v>
      </c>
      <c r="L42" s="41">
        <v>0</v>
      </c>
      <c r="M42" s="69">
        <f t="shared" si="2"/>
        <v>0.12244897959183673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607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961</v>
      </c>
      <c r="G43" s="41">
        <f>MAX(CumulativeDead!43:43)</f>
        <v>12</v>
      </c>
      <c r="J43" s="41">
        <v>1326535</v>
      </c>
      <c r="K43" s="52">
        <v>14.6</v>
      </c>
      <c r="L43" s="41">
        <v>193.67410999999998</v>
      </c>
      <c r="M43" s="69">
        <f t="shared" si="2"/>
        <v>1.2486992715920915E-2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607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508</v>
      </c>
      <c r="G44" s="41">
        <f>MAX(CumulativeDead!44:44)</f>
        <v>17</v>
      </c>
      <c r="J44" s="41">
        <v>6825445</v>
      </c>
      <c r="K44" s="52">
        <v>0</v>
      </c>
      <c r="L44" s="41">
        <v>0</v>
      </c>
      <c r="M44" s="69">
        <f t="shared" si="2"/>
        <v>3.3464566929133861E-2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608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1978</v>
      </c>
      <c r="G45" s="41">
        <f>MAX(CumulativeDead!45:45)</f>
        <v>19</v>
      </c>
      <c r="J45" s="41">
        <v>69799978</v>
      </c>
      <c r="K45" s="52">
        <v>0</v>
      </c>
      <c r="L45" s="41">
        <v>0</v>
      </c>
      <c r="M45" s="69">
        <f t="shared" si="2"/>
        <v>9.6056622851365021E-3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606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1986</v>
      </c>
      <c r="G46" s="41">
        <f>MAX(CumulativeDead!46:46)</f>
        <v>181</v>
      </c>
      <c r="J46" s="41">
        <v>273523615</v>
      </c>
      <c r="K46" s="52">
        <v>0</v>
      </c>
      <c r="L46" s="41">
        <v>0</v>
      </c>
      <c r="M46" s="69">
        <f t="shared" si="2"/>
        <v>9.1137965760322251E-2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606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3383</v>
      </c>
      <c r="G47" s="41">
        <f>MAX(CumulativeDead!47:47)</f>
        <v>71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2.0987289388117055E-2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607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3018</v>
      </c>
      <c r="G48" s="41">
        <f>MAX(CumulativeDead!48:48)</f>
        <v>136</v>
      </c>
      <c r="J48" s="41">
        <v>109581078</v>
      </c>
      <c r="K48" s="52">
        <v>0</v>
      </c>
      <c r="L48" s="41">
        <v>0</v>
      </c>
      <c r="M48" s="69">
        <f t="shared" si="2"/>
        <v>4.5062955599734923E-2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606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348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1.4367816091954023E-2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606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237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606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4149</v>
      </c>
      <c r="G51" s="41">
        <f>MAX(CumulativeDead!51:51)</f>
        <v>34</v>
      </c>
      <c r="J51" s="41">
        <v>145934462</v>
      </c>
      <c r="K51" s="52">
        <v>0</v>
      </c>
      <c r="L51" s="41">
        <v>0</v>
      </c>
      <c r="M51" s="69">
        <f t="shared" si="2"/>
        <v>8.1947457218606891E-3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606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3737</v>
      </c>
      <c r="G52" s="41">
        <f>MAX(CumulativeDead!52:52)</f>
        <v>22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5.8870751940058872E-3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610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134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7.462686567164179E-3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606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1476</v>
      </c>
      <c r="G54" s="41">
        <f>MAX(CumulativeDead!54:54)</f>
        <v>39</v>
      </c>
      <c r="J54" s="41">
        <v>8737371</v>
      </c>
      <c r="K54" s="52" t="s">
        <v>511</v>
      </c>
      <c r="L54" s="41" t="e">
        <v>#VALUE!</v>
      </c>
      <c r="M54" s="69">
        <f t="shared" si="2"/>
        <v>2.6422764227642278E-2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607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2612</v>
      </c>
      <c r="G55" s="41">
        <f>MAX(CumulativeDead!55:55)</f>
        <v>31</v>
      </c>
      <c r="J55" s="41">
        <v>625978</v>
      </c>
      <c r="K55" s="52">
        <v>24.8</v>
      </c>
      <c r="L55" s="41">
        <v>155.24254400000001</v>
      </c>
      <c r="M55" s="69">
        <f t="shared" si="2"/>
        <v>1.1868300153139357E-2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607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304</v>
      </c>
      <c r="G56" s="41">
        <f>MAX(CumulativeDead!56:56)</f>
        <v>17</v>
      </c>
      <c r="J56" s="41">
        <v>2877797</v>
      </c>
      <c r="K56" s="52" t="s">
        <v>511</v>
      </c>
      <c r="L56" s="41" t="e">
        <v>#VALUE!</v>
      </c>
      <c r="M56" s="69">
        <f t="shared" si="2"/>
        <v>5.5921052631578948E-2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607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1079</v>
      </c>
      <c r="G57" s="41">
        <f>MAX(CumulativeDead!57:57)</f>
        <v>8</v>
      </c>
      <c r="J57" s="41">
        <v>4105267</v>
      </c>
      <c r="K57" s="52">
        <v>14.7</v>
      </c>
      <c r="L57" s="41">
        <v>603.47424899999999</v>
      </c>
      <c r="M57" s="69">
        <f t="shared" si="2"/>
        <v>7.4142724745134385E-3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607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450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2.2222222222222222E-3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607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1265</v>
      </c>
      <c r="G59" s="41">
        <f>MAX(CumulativeDead!59:59)</f>
        <v>39</v>
      </c>
      <c r="J59" s="41">
        <v>45195774</v>
      </c>
      <c r="K59" s="52" t="s">
        <v>511</v>
      </c>
      <c r="L59" s="41" t="e">
        <v>#VALUE!</v>
      </c>
      <c r="M59" s="69">
        <f t="shared" si="2"/>
        <v>3.0830039525691699E-2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610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2686</v>
      </c>
      <c r="G60" s="41">
        <f>MAX(CumulativeDead!60:60)</f>
        <v>40</v>
      </c>
      <c r="J60" s="41">
        <v>220892340</v>
      </c>
      <c r="K60" s="52">
        <v>0</v>
      </c>
      <c r="L60" s="41">
        <v>0</v>
      </c>
      <c r="M60" s="69">
        <f t="shared" si="2"/>
        <v>1.4892032762472078E-2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606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1595</v>
      </c>
      <c r="G61" s="41">
        <f>MAX(CumulativeDead!61:61)</f>
        <v>61</v>
      </c>
      <c r="J61" s="41">
        <v>32971854</v>
      </c>
      <c r="K61" s="52">
        <v>0</v>
      </c>
      <c r="L61" s="41">
        <v>0</v>
      </c>
      <c r="M61" s="69">
        <f t="shared" si="2"/>
        <v>3.8244514106583069E-2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610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351</v>
      </c>
      <c r="G62" s="41">
        <f>MAX(CumulativeDead!62:62)</f>
        <v>4</v>
      </c>
      <c r="J62" s="41">
        <v>9449323</v>
      </c>
      <c r="K62" s="52" t="s">
        <v>511</v>
      </c>
      <c r="L62" s="41" t="e">
        <v>#VALUE!</v>
      </c>
      <c r="M62" s="69">
        <f t="shared" si="2"/>
        <v>1.1396011396011397E-2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607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1475</v>
      </c>
      <c r="G63" s="41">
        <f>MAX(CumulativeDead!63:63)</f>
        <v>37</v>
      </c>
      <c r="J63" s="41">
        <v>4314767</v>
      </c>
      <c r="K63" s="52" t="s">
        <v>511</v>
      </c>
      <c r="L63" s="41" t="e">
        <v>#VALUE!</v>
      </c>
      <c r="M63" s="69">
        <f t="shared" si="2"/>
        <v>2.5084745762711864E-2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609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1171</v>
      </c>
      <c r="G64" s="41">
        <f>MAX(CumulativeDead!64:64)</f>
        <v>105</v>
      </c>
      <c r="J64" s="41">
        <v>43851044</v>
      </c>
      <c r="K64" s="52" t="s">
        <v>511</v>
      </c>
      <c r="L64" s="41" t="e">
        <v>#VALUE!</v>
      </c>
      <c r="M64" s="69">
        <f t="shared" si="2"/>
        <v>8.9666951323655E-2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611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155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607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1505</v>
      </c>
      <c r="G66" s="41">
        <f>MAX(CumulativeDead!66:66)</f>
        <v>9</v>
      </c>
      <c r="J66" s="41">
        <v>59308690</v>
      </c>
      <c r="K66" s="52">
        <v>0</v>
      </c>
      <c r="L66" s="41">
        <v>0</v>
      </c>
      <c r="M66" s="69">
        <f t="shared" ref="M66:M97" si="4">G66/F66</f>
        <v>5.980066445182724E-3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611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485</v>
      </c>
      <c r="G67" s="41">
        <f>MAX(CumulativeDead!67:67)</f>
        <v>14</v>
      </c>
      <c r="J67" s="41">
        <v>6948445</v>
      </c>
      <c r="K67" s="52">
        <v>12.2</v>
      </c>
      <c r="L67" s="41">
        <v>847.71028999999987</v>
      </c>
      <c r="M67" s="69">
        <f t="shared" si="4"/>
        <v>2.88659793814433E-2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607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416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4.807692307692308E-3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609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623</v>
      </c>
      <c r="G69" s="41">
        <f>MAX(CumulativeDead!69:69)</f>
        <v>26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4.1733547351524881E-2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607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252</v>
      </c>
      <c r="G70" s="41">
        <f>MAX(CumulativeDead!70:70)</f>
        <v>1</v>
      </c>
      <c r="J70" s="41">
        <v>5106626</v>
      </c>
      <c r="K70" s="52" t="s">
        <v>511</v>
      </c>
      <c r="L70" s="41" t="e">
        <v>#VALUE!</v>
      </c>
      <c r="M70" s="69">
        <f t="shared" si="4"/>
        <v>3.968253968253968E-3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608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3368</v>
      </c>
      <c r="G71" s="41">
        <f>MAX(CumulativeDead!71:71)</f>
        <v>145</v>
      </c>
      <c r="J71" s="41">
        <v>17643054</v>
      </c>
      <c r="K71" s="52">
        <v>0</v>
      </c>
      <c r="L71" s="41">
        <v>0</v>
      </c>
      <c r="M71" s="69">
        <f t="shared" si="4"/>
        <v>4.3052256532066506E-2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610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493</v>
      </c>
      <c r="G72" s="41">
        <f>MAX(CumulativeDead!72:72)</f>
        <v>1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2.0283975659229209E-3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607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495</v>
      </c>
      <c r="G73" s="41">
        <f>MAX(CumulativeDead!73:73)</f>
        <v>18</v>
      </c>
      <c r="J73" s="41">
        <v>11818619</v>
      </c>
      <c r="K73" s="52" t="s">
        <v>511</v>
      </c>
      <c r="L73" s="41" t="e">
        <v>#VALUE!</v>
      </c>
      <c r="M73" s="69">
        <f t="shared" si="4"/>
        <v>3.6363636363636362E-2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611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443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1.1286681715575621E-2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606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396</v>
      </c>
      <c r="G75" s="41">
        <f>MAX(CumulativeDead!75:75)</f>
        <v>11</v>
      </c>
      <c r="J75" s="41">
        <v>1207359</v>
      </c>
      <c r="K75" s="52">
        <v>11.4</v>
      </c>
      <c r="L75" s="41">
        <v>137.638926</v>
      </c>
      <c r="M75" s="69">
        <f t="shared" si="4"/>
        <v>2.7777777777777776E-2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607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430</v>
      </c>
      <c r="G76" s="41">
        <f>MAX(CumulativeDead!76:76)</f>
        <v>12</v>
      </c>
      <c r="J76" s="41">
        <v>2083374</v>
      </c>
      <c r="K76" s="52" t="s">
        <v>511</v>
      </c>
      <c r="L76" s="41" t="e">
        <v>#VALUE!</v>
      </c>
      <c r="M76" s="69">
        <f t="shared" si="4"/>
        <v>2.7906976744186046E-2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607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579</v>
      </c>
      <c r="G77" s="41">
        <f>MAX(CumulativeDead!77:77)</f>
        <v>17</v>
      </c>
      <c r="J77" s="41">
        <v>3280819</v>
      </c>
      <c r="K77" s="52" t="s">
        <v>511</v>
      </c>
      <c r="L77" s="41" t="e">
        <v>#VALUE!</v>
      </c>
      <c r="M77" s="69">
        <f t="shared" si="4"/>
        <v>2.9360967184801381E-2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607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1267</v>
      </c>
      <c r="G78" s="41">
        <f>MAX(CumulativeDead!78:78)</f>
        <v>25</v>
      </c>
      <c r="J78" s="41">
        <v>50882891</v>
      </c>
      <c r="K78" s="52" t="s">
        <v>511</v>
      </c>
      <c r="L78" s="41" t="e">
        <v>#VALUE!</v>
      </c>
      <c r="M78" s="69">
        <f t="shared" si="4"/>
        <v>1.973164956590371E-2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610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202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607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1510</v>
      </c>
      <c r="G80" s="41">
        <f>MAX(CumulativeDead!80:80)</f>
        <v>50</v>
      </c>
      <c r="J80" s="41">
        <v>128932753</v>
      </c>
      <c r="K80" s="52" t="s">
        <v>511</v>
      </c>
      <c r="L80" s="41" t="e">
        <v>#VALUE!</v>
      </c>
      <c r="M80" s="69">
        <f t="shared" si="4"/>
        <v>3.3112582781456956E-2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609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207</v>
      </c>
      <c r="G81" s="41">
        <f>MAX(CumulativeDead!81:81)</f>
        <v>1</v>
      </c>
      <c r="J81" s="41">
        <v>16743927</v>
      </c>
      <c r="K81" s="52" t="s">
        <v>511</v>
      </c>
      <c r="L81" s="41" t="e">
        <v>#VALUE!</v>
      </c>
      <c r="M81" s="69">
        <f t="shared" si="4"/>
        <v>4.830917874396135E-3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611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606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736</v>
      </c>
      <c r="G83" s="41">
        <f>MAX(CumulativeDead!83:83)</f>
        <v>7</v>
      </c>
      <c r="J83" s="41">
        <v>2963243</v>
      </c>
      <c r="K83" s="52" t="s">
        <v>511</v>
      </c>
      <c r="L83" s="41" t="e">
        <v>#VALUE!</v>
      </c>
      <c r="M83" s="69">
        <f t="shared" si="4"/>
        <v>9.5108695652173919E-3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607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47</v>
      </c>
      <c r="G84" s="41">
        <f>MAX(CumulativeDead!84:84)</f>
        <v>3</v>
      </c>
      <c r="J84" s="41">
        <v>2961167</v>
      </c>
      <c r="K84" s="52" t="s">
        <v>511</v>
      </c>
      <c r="L84" s="41" t="e">
        <v>#VALUE!</v>
      </c>
      <c r="M84" s="69">
        <f t="shared" si="4"/>
        <v>6.3829787234042548E-2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609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281</v>
      </c>
      <c r="G85" s="41">
        <f>MAX(CumulativeDead!85:85)</f>
        <v>6</v>
      </c>
      <c r="J85" s="41">
        <v>38928346</v>
      </c>
      <c r="K85" s="52" t="s">
        <v>511</v>
      </c>
      <c r="L85" s="41" t="e">
        <v>#VALUE!</v>
      </c>
      <c r="M85" s="69">
        <f t="shared" si="4"/>
        <v>2.1352313167259787E-2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608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791</v>
      </c>
      <c r="G86" s="41">
        <f>MAX(CumulativeDead!86:86)</f>
        <v>48</v>
      </c>
      <c r="J86" s="41">
        <v>36910560</v>
      </c>
      <c r="K86" s="52" t="s">
        <v>511</v>
      </c>
      <c r="L86" s="41" t="e">
        <v>#VALUE!</v>
      </c>
      <c r="M86" s="69">
        <f t="shared" si="4"/>
        <v>6.0682680151706699E-2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611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696</v>
      </c>
      <c r="G87" s="41">
        <f>MAX(CumulativeDead!87:87)</f>
        <v>9</v>
      </c>
      <c r="J87" s="41">
        <v>2722289</v>
      </c>
      <c r="K87" s="52">
        <v>15.5</v>
      </c>
      <c r="L87" s="41">
        <v>421.95479499999999</v>
      </c>
      <c r="M87" s="69">
        <f t="shared" si="4"/>
        <v>1.2931034482758621E-2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607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591</v>
      </c>
      <c r="G88" s="41">
        <f>MAX(CumulativeDead!88:88)</f>
        <v>8</v>
      </c>
      <c r="J88" s="41">
        <v>4033963</v>
      </c>
      <c r="K88" s="52" t="s">
        <v>511</v>
      </c>
      <c r="L88" s="41" t="e">
        <v>#VALUE!</v>
      </c>
      <c r="M88" s="69">
        <f t="shared" si="4"/>
        <v>1.3536379018612521E-2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607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92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3.2608695652173912E-2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610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159</v>
      </c>
      <c r="G90" s="41">
        <f>MAX(CumulativeDead!90:90)</f>
        <v>4</v>
      </c>
      <c r="J90" s="41">
        <v>21413249</v>
      </c>
      <c r="K90" s="52" t="s">
        <v>511</v>
      </c>
      <c r="L90" s="41" t="e">
        <v>#VALUE!</v>
      </c>
      <c r="M90" s="69">
        <f t="shared" si="4"/>
        <v>2.5157232704402517E-2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606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114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610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1488</v>
      </c>
      <c r="G92" s="41">
        <f>MAX(CumulativeDead!92:92)</f>
        <v>68</v>
      </c>
      <c r="J92" s="41">
        <v>10847910</v>
      </c>
      <c r="K92" s="52" t="s">
        <v>511</v>
      </c>
      <c r="L92" s="41" t="e">
        <v>#VALUE!</v>
      </c>
      <c r="M92" s="69">
        <f t="shared" si="4"/>
        <v>4.5698924731182797E-2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610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611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868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1.152073732718894E-3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612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611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20921</v>
      </c>
      <c r="G96" s="41">
        <f>MAX(CumulativeDead!96:96)</f>
        <v>425</v>
      </c>
      <c r="J96" s="41">
        <v>84339067</v>
      </c>
      <c r="K96" s="52" t="s">
        <v>511</v>
      </c>
      <c r="L96" s="41" t="e">
        <v>#VALUE!</v>
      </c>
      <c r="M96" s="69">
        <f t="shared" si="4"/>
        <v>2.0314516514506956E-2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607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269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2.2304832713754646E-2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609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464</v>
      </c>
      <c r="G98" s="41">
        <f>MAX(CumulativeDead!98:98)</f>
        <v>6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1.2931034482758621E-2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606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61</v>
      </c>
      <c r="G99" s="41">
        <f>MAX(CumulativeDead!99:99)</f>
        <v>6</v>
      </c>
      <c r="J99" s="41">
        <v>164689383</v>
      </c>
      <c r="K99" s="52" t="s">
        <v>511</v>
      </c>
      <c r="L99" s="41" t="e">
        <v>#VALUE!</v>
      </c>
      <c r="M99" s="69">
        <f t="shared" si="6"/>
        <v>9.8360655737704916E-2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606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132</v>
      </c>
      <c r="G100" s="41">
        <f>MAX(CumulativeDead!100:100)</f>
        <v>9</v>
      </c>
      <c r="J100" s="41">
        <v>11673021</v>
      </c>
      <c r="K100" s="52" t="s">
        <v>511</v>
      </c>
      <c r="L100" s="41" t="e">
        <v>#VALUE!</v>
      </c>
      <c r="M100" s="69">
        <f t="shared" si="6"/>
        <v>6.8181818181818177E-2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610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611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1072</v>
      </c>
      <c r="G102" s="41">
        <f>MAX(CumulativeDead!102:102)</f>
        <v>27</v>
      </c>
      <c r="J102" s="41">
        <v>43733762</v>
      </c>
      <c r="K102" s="52" t="s">
        <v>511</v>
      </c>
      <c r="L102" s="41" t="e">
        <v>#VALUE!</v>
      </c>
      <c r="M102" s="69">
        <f t="shared" si="6"/>
        <v>2.5186567164179104E-2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607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611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302</v>
      </c>
      <c r="G104" s="41">
        <f>MAX(CumulativeDead!104:104)</f>
        <v>16</v>
      </c>
      <c r="J104" s="41">
        <v>20903273</v>
      </c>
      <c r="K104" s="52" t="s">
        <v>511</v>
      </c>
      <c r="L104" s="41" t="e">
        <v>#VALUE!</v>
      </c>
      <c r="M104" s="69">
        <f t="shared" si="6"/>
        <v>5.2980132450331126E-2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611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509</v>
      </c>
      <c r="G105" s="41">
        <f>MAX(CumulativeDead!105:105)</f>
        <v>8</v>
      </c>
      <c r="J105" s="41">
        <v>26545863</v>
      </c>
      <c r="K105" s="52" t="s">
        <v>511</v>
      </c>
      <c r="L105" s="41" t="e">
        <v>#VALUE!</v>
      </c>
      <c r="M105" s="69">
        <f t="shared" si="6"/>
        <v>1.5717092337917484E-2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611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134</v>
      </c>
      <c r="G106" s="41">
        <f>MAX(CumulativeDead!106:106)</f>
        <v>13</v>
      </c>
      <c r="K106" s="52" t="s">
        <v>511</v>
      </c>
      <c r="L106" s="41" t="e">
        <v>#N/A</v>
      </c>
      <c r="M106" s="69">
        <f t="shared" si="6"/>
        <v>9.7014925373134331E-2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611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222</v>
      </c>
      <c r="G107" s="41">
        <f>MAX(CumulativeDead!107:107)</f>
        <v>15</v>
      </c>
      <c r="J107" s="41">
        <v>9904607</v>
      </c>
      <c r="K107" s="52" t="s">
        <v>511</v>
      </c>
      <c r="L107" s="41" t="e">
        <v>#VALUE!</v>
      </c>
      <c r="M107" s="69">
        <f t="shared" si="6"/>
        <v>6.7567567567567571E-2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610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64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1.5625E-2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607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210</v>
      </c>
      <c r="G109" s="41">
        <f>MAX(CumulativeDead!109:109)</f>
        <v>4</v>
      </c>
      <c r="J109" s="41">
        <v>206139589</v>
      </c>
      <c r="K109" s="52" t="s">
        <v>511</v>
      </c>
      <c r="L109" s="41" t="e">
        <v>#VALUE!</v>
      </c>
      <c r="M109" s="69">
        <f t="shared" si="6"/>
        <v>1.9047619047619049E-2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611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439</v>
      </c>
      <c r="G110" s="41">
        <f>MAX(CumulativeDead!110:110)</f>
        <v>16</v>
      </c>
      <c r="J110" s="41">
        <v>77265</v>
      </c>
      <c r="K110" s="52" t="s">
        <v>511</v>
      </c>
      <c r="L110" s="41" t="e">
        <v>#VALUE!</v>
      </c>
      <c r="M110" s="69">
        <f t="shared" si="6"/>
        <v>3.644646924829157E-2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607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15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609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606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609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218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4.5871559633027525E-3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611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35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611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610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73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611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23</v>
      </c>
      <c r="G118" s="41">
        <f>MAX(CumulativeDead!118:118)</f>
        <v>4</v>
      </c>
      <c r="J118" s="41">
        <v>786552</v>
      </c>
      <c r="K118" s="52" t="s">
        <v>511</v>
      </c>
      <c r="L118" s="41" t="e">
        <v>#VALUE!</v>
      </c>
      <c r="M118" s="69">
        <f t="shared" si="6"/>
        <v>0.17391304347826086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610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7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607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310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1.6129032258064516E-2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608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122</v>
      </c>
      <c r="G121" s="41">
        <f>MAX(CumulativeDead!121:121)</f>
        <v>4</v>
      </c>
      <c r="J121" s="41">
        <v>53771296</v>
      </c>
      <c r="K121" s="52" t="s">
        <v>511</v>
      </c>
      <c r="L121" s="41" t="e">
        <v>#VALUE!</v>
      </c>
      <c r="M121" s="69">
        <f t="shared" si="6"/>
        <v>3.2786885245901641E-2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611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75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607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14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606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6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606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10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611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611</v>
      </c>
    </row>
    <row r="127" spans="1:17" x14ac:dyDescent="0.3">
      <c r="A127" s="52">
        <v>126</v>
      </c>
      <c r="B127" s="2" t="s">
        <v>604</v>
      </c>
      <c r="C127" s="2" t="s">
        <v>604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58708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606</v>
      </c>
      <c r="C128" s="2" t="s">
        <v>606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4130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607</v>
      </c>
      <c r="C129" s="2" t="s">
        <v>607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42679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609</v>
      </c>
      <c r="C130" s="2" t="s">
        <v>609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7364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610</v>
      </c>
      <c r="C131" s="2" t="s">
        <v>610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750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611</v>
      </c>
      <c r="C132" s="2" t="s">
        <v>611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298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608</v>
      </c>
      <c r="C133" s="2" t="s">
        <v>608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3458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58708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605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0</v>
      </c>
      <c r="BY2">
        <f>SUMIF(ConfirmedRaw!$B:$B,$B2,ConfirmedRaw!CA:CA)</f>
        <v>0</v>
      </c>
      <c r="BZ2">
        <f>SUMIF(ConfirmedRaw!$B:$B,$B2,ConfirmedRaw!CB:CB)</f>
        <v>0</v>
      </c>
      <c r="CA2">
        <f>SUMIF(ConfirmedRaw!$B:$B,$B2,ConfirmedRaw!CC:CC)</f>
        <v>0</v>
      </c>
      <c r="CB2">
        <f>SUMIF(ConfirmedRaw!$B:$B,$B2,ConfirmedRaw!CD:CD)</f>
        <v>0</v>
      </c>
      <c r="CC2">
        <f>SUMIF(ConfirmedRaw!$B:$B,$B2,ConfirmedRaw!CE:CE)</f>
        <v>0</v>
      </c>
      <c r="CD2">
        <f>SUMIF(ConfirmedRaw!$B:$B,$B2,ConfirmedRaw!CF:CF)</f>
        <v>0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0</v>
      </c>
      <c r="BY3">
        <f>SUMIF(ConfirmedRaw!$B:$B,$B3,ConfirmedRaw!CA:CA)</f>
        <v>0</v>
      </c>
      <c r="BZ3">
        <f>SUMIF(ConfirmedRaw!$B:$B,$B3,ConfirmedRaw!CB:CB)</f>
        <v>0</v>
      </c>
      <c r="CA3">
        <f>SUMIF(ConfirmedRaw!$B:$B,$B3,ConfirmedRaw!CC:CC)</f>
        <v>0</v>
      </c>
      <c r="CB3">
        <f>SUMIF(ConfirmedRaw!$B:$B,$B3,ConfirmedRaw!CD:CD)</f>
        <v>0</v>
      </c>
      <c r="CC3">
        <f>SUMIF(ConfirmedRaw!$B:$B,$B3,ConfirmedRaw!CE:CE)</f>
        <v>0</v>
      </c>
      <c r="CD3">
        <f>SUMIF(ConfirmedRaw!$B:$B,$B3,ConfirmedRaw!CF:CF)</f>
        <v>0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0</v>
      </c>
      <c r="BY4">
        <f>SUMIF(ConfirmedRaw!$B:$B,$B4,ConfirmedRaw!CA:CA)</f>
        <v>0</v>
      </c>
      <c r="BZ4">
        <f>SUMIF(ConfirmedRaw!$B:$B,$B4,ConfirmedRaw!CB:CB)</f>
        <v>0</v>
      </c>
      <c r="CA4">
        <f>SUMIF(ConfirmedRaw!$B:$B,$B4,ConfirmedRaw!CC:CC)</f>
        <v>0</v>
      </c>
      <c r="CB4">
        <f>SUMIF(ConfirmedRaw!$B:$B,$B4,ConfirmedRaw!CD:CD)</f>
        <v>0</v>
      </c>
      <c r="CC4">
        <f>SUMIF(ConfirmedRaw!$B:$B,$B4,ConfirmedRaw!CE:CE)</f>
        <v>0</v>
      </c>
      <c r="CD4">
        <f>SUMIF(ConfirmedRaw!$B:$B,$B4,ConfirmedRaw!CF:CF)</f>
        <v>0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7" t="s">
        <v>606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0</v>
      </c>
      <c r="BY5">
        <f>SUMIF(ConfirmedRaw!$B:$B,$B5,ConfirmedRaw!CA:CA)</f>
        <v>0</v>
      </c>
      <c r="BZ5">
        <f>SUMIF(ConfirmedRaw!$B:$B,$B5,ConfirmedRaw!CB:CB)</f>
        <v>0</v>
      </c>
      <c r="CA5">
        <f>SUMIF(ConfirmedRaw!$B:$B,$B5,ConfirmedRaw!CC:CC)</f>
        <v>0</v>
      </c>
      <c r="CB5">
        <f>SUMIF(ConfirmedRaw!$B:$B,$B5,ConfirmedRaw!CD:CD)</f>
        <v>0</v>
      </c>
      <c r="CC5">
        <f>SUMIF(ConfirmedRaw!$B:$B,$B5,ConfirmedRaw!CE:CE)</f>
        <v>0</v>
      </c>
      <c r="CD5">
        <f>SUMIF(ConfirmedRaw!$B:$B,$B5,ConfirmedRaw!CF:CF)</f>
        <v>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0</v>
      </c>
      <c r="BY6">
        <f>SUMIF(ConfirmedRaw!$B:$B,$B6,ConfirmedRaw!CA:CA)</f>
        <v>0</v>
      </c>
      <c r="BZ6">
        <f>SUMIF(ConfirmedRaw!$B:$B,$B6,ConfirmedRaw!CB:CB)</f>
        <v>0</v>
      </c>
      <c r="CA6">
        <f>SUMIF(ConfirmedRaw!$B:$B,$B6,ConfirmedRaw!CC:CC)</f>
        <v>0</v>
      </c>
      <c r="CB6">
        <f>SUMIF(ConfirmedRaw!$B:$B,$B6,ConfirmedRaw!CD:CD)</f>
        <v>0</v>
      </c>
      <c r="CC6">
        <f>SUMIF(ConfirmedRaw!$B:$B,$B6,ConfirmedRaw!CE:CE)</f>
        <v>0</v>
      </c>
      <c r="CD6">
        <f>SUMIF(ConfirmedRaw!$B:$B,$B6,ConfirmedRaw!CF:CF)</f>
        <v>0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0</v>
      </c>
      <c r="BY7">
        <f>SUMIF(ConfirmedRaw!$B:$B,$B7,ConfirmedRaw!CA:CA)</f>
        <v>0</v>
      </c>
      <c r="BZ7">
        <f>SUMIF(ConfirmedRaw!$B:$B,$B7,ConfirmedRaw!CB:CB)</f>
        <v>0</v>
      </c>
      <c r="CA7">
        <f>SUMIF(ConfirmedRaw!$B:$B,$B7,ConfirmedRaw!CC:CC)</f>
        <v>0</v>
      </c>
      <c r="CB7">
        <f>SUMIF(ConfirmedRaw!$B:$B,$B7,ConfirmedRaw!CD:CD)</f>
        <v>0</v>
      </c>
      <c r="CC7">
        <f>SUMIF(ConfirmedRaw!$B:$B,$B7,ConfirmedRaw!CE:CE)</f>
        <v>0</v>
      </c>
      <c r="CD7">
        <f>SUMIF(ConfirmedRaw!$B:$B,$B7,ConfirmedRaw!CF:CF)</f>
        <v>0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0</v>
      </c>
      <c r="BY8">
        <f>SUMIF(ConfirmedRaw!$B:$B,$B8,ConfirmedRaw!CA:CA)</f>
        <v>0</v>
      </c>
      <c r="BZ8">
        <f>SUMIF(ConfirmedRaw!$B:$B,$B8,ConfirmedRaw!CB:CB)</f>
        <v>0</v>
      </c>
      <c r="CA8">
        <f>SUMIF(ConfirmedRaw!$B:$B,$B8,ConfirmedRaw!CC:CC)</f>
        <v>0</v>
      </c>
      <c r="CB8">
        <f>SUMIF(ConfirmedRaw!$B:$B,$B8,ConfirmedRaw!CD:CD)</f>
        <v>0</v>
      </c>
      <c r="CC8">
        <f>SUMIF(ConfirmedRaw!$B:$B,$B8,ConfirmedRaw!CE:CE)</f>
        <v>0</v>
      </c>
      <c r="CD8">
        <f>SUMIF(ConfirmedRaw!$B:$B,$B8,ConfirmedRaw!CF:CF)</f>
        <v>0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243453</v>
      </c>
      <c r="BW9">
        <f>SUMIF(ConfirmedRaw!$B:$B,$B9,ConfirmedRaw!BY:BY)</f>
        <v>275586</v>
      </c>
      <c r="BX9">
        <f>SUMIF(ConfirmedRaw!$B:$B,$B9,ConfirmedRaw!BZ:BZ)</f>
        <v>0</v>
      </c>
      <c r="BY9">
        <f>SUMIF(ConfirmedRaw!$B:$B,$B9,ConfirmedRaw!CA:CA)</f>
        <v>0</v>
      </c>
      <c r="BZ9">
        <f>SUMIF(ConfirmedRaw!$B:$B,$B9,ConfirmedRaw!CB:CB)</f>
        <v>0</v>
      </c>
      <c r="CA9">
        <f>SUMIF(ConfirmedRaw!$B:$B,$B9,ConfirmedRaw!CC:CC)</f>
        <v>0</v>
      </c>
      <c r="CB9">
        <f>SUMIF(ConfirmedRaw!$B:$B,$B9,ConfirmedRaw!CD:CD)</f>
        <v>0</v>
      </c>
      <c r="CC9">
        <f>SUMIF(ConfirmedRaw!$B:$B,$B9,ConfirmedRaw!CE:CE)</f>
        <v>0</v>
      </c>
      <c r="CD9">
        <f>SUMIF(ConfirmedRaw!$B:$B,$B9,ConfirmedRaw!CF:CF)</f>
        <v>0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0</v>
      </c>
      <c r="BY10">
        <f>SUMIF(ConfirmedRaw!$B:$B,$B10,ConfirmedRaw!CA:CA)</f>
        <v>0</v>
      </c>
      <c r="BZ10">
        <f>SUMIF(ConfirmedRaw!$B:$B,$B10,ConfirmedRaw!CB:CB)</f>
        <v>0</v>
      </c>
      <c r="CA10">
        <f>SUMIF(ConfirmedRaw!$B:$B,$B10,ConfirmedRaw!CC:CC)</f>
        <v>0</v>
      </c>
      <c r="CB10">
        <f>SUMIF(ConfirmedRaw!$B:$B,$B10,ConfirmedRaw!CD:CD)</f>
        <v>0</v>
      </c>
      <c r="CC10">
        <f>SUMIF(ConfirmedRaw!$B:$B,$B10,ConfirmedRaw!CE:CE)</f>
        <v>0</v>
      </c>
      <c r="CD10">
        <f>SUMIF(ConfirmedRaw!$B:$B,$B10,ConfirmedRaw!CF:CF)</f>
        <v>0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0</v>
      </c>
      <c r="BY11">
        <f>SUMIF(ConfirmedRaw!$B:$B,$B11,ConfirmedRaw!CA:CA)</f>
        <v>0</v>
      </c>
      <c r="BZ11">
        <f>SUMIF(ConfirmedRaw!$B:$B,$B11,ConfirmedRaw!CB:CB)</f>
        <v>0</v>
      </c>
      <c r="CA11">
        <f>SUMIF(ConfirmedRaw!$B:$B,$B11,ConfirmedRaw!CC:CC)</f>
        <v>0</v>
      </c>
      <c r="CB11">
        <f>SUMIF(ConfirmedRaw!$B:$B,$B11,ConfirmedRaw!CD:CD)</f>
        <v>0</v>
      </c>
      <c r="CC11">
        <f>SUMIF(ConfirmedRaw!$B:$B,$B11,ConfirmedRaw!CE:CE)</f>
        <v>0</v>
      </c>
      <c r="CD11">
        <f>SUMIF(ConfirmedRaw!$B:$B,$B11,ConfirmedRaw!CF:CF)</f>
        <v>0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0</v>
      </c>
      <c r="BY12">
        <f>SUMIF(ConfirmedRaw!$B:$B,$B12,ConfirmedRaw!CA:CA)</f>
        <v>0</v>
      </c>
      <c r="BZ12">
        <f>SUMIF(ConfirmedRaw!$B:$B,$B12,ConfirmedRaw!CB:CB)</f>
        <v>0</v>
      </c>
      <c r="CA12">
        <f>SUMIF(ConfirmedRaw!$B:$B,$B12,ConfirmedRaw!CC:CC)</f>
        <v>0</v>
      </c>
      <c r="CB12">
        <f>SUMIF(ConfirmedRaw!$B:$B,$B12,ConfirmedRaw!CD:CD)</f>
        <v>0</v>
      </c>
      <c r="CC12">
        <f>SUMIF(ConfirmedRaw!$B:$B,$B12,ConfirmedRaw!CE:CE)</f>
        <v>0</v>
      </c>
      <c r="CD12">
        <f>SUMIF(ConfirmedRaw!$B:$B,$B12,ConfirmedRaw!CF:CF)</f>
        <v>0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0</v>
      </c>
      <c r="BY13">
        <f>SUMIF(ConfirmedRaw!$B:$B,$B13,ConfirmedRaw!CA:CA)</f>
        <v>0</v>
      </c>
      <c r="BZ13">
        <f>SUMIF(ConfirmedRaw!$B:$B,$B13,ConfirmedRaw!CB:CB)</f>
        <v>0</v>
      </c>
      <c r="CA13">
        <f>SUMIF(ConfirmedRaw!$B:$B,$B13,ConfirmedRaw!CC:CC)</f>
        <v>0</v>
      </c>
      <c r="CB13">
        <f>SUMIF(ConfirmedRaw!$B:$B,$B13,ConfirmedRaw!CD:CD)</f>
        <v>0</v>
      </c>
      <c r="CC13">
        <f>SUMIF(ConfirmedRaw!$B:$B,$B13,ConfirmedRaw!CE:CE)</f>
        <v>0</v>
      </c>
      <c r="CD13">
        <f>SUMIF(ConfirmedRaw!$B:$B,$B13,ConfirmedRaw!CF:CF)</f>
        <v>0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0</v>
      </c>
      <c r="BY14">
        <f>SUMIF(ConfirmedRaw!$B:$B,$B14,ConfirmedRaw!CA:CA)</f>
        <v>0</v>
      </c>
      <c r="BZ14">
        <f>SUMIF(ConfirmedRaw!$B:$B,$B14,ConfirmedRaw!CB:CB)</f>
        <v>0</v>
      </c>
      <c r="CA14">
        <f>SUMIF(ConfirmedRaw!$B:$B,$B14,ConfirmedRaw!CC:CC)</f>
        <v>0</v>
      </c>
      <c r="CB14">
        <f>SUMIF(ConfirmedRaw!$B:$B,$B14,ConfirmedRaw!CD:CD)</f>
        <v>0</v>
      </c>
      <c r="CC14">
        <f>SUMIF(ConfirmedRaw!$B:$B,$B14,ConfirmedRaw!CE:CE)</f>
        <v>0</v>
      </c>
      <c r="CD14">
        <f>SUMIF(ConfirmedRaw!$B:$B,$B14,ConfirmedRaw!CF:CF)</f>
        <v>0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0</v>
      </c>
      <c r="BY15">
        <f>SUMIF(ConfirmedRaw!$B:$B,$B15,ConfirmedRaw!CA:CA)</f>
        <v>0</v>
      </c>
      <c r="BZ15">
        <f>SUMIF(ConfirmedRaw!$B:$B,$B15,ConfirmedRaw!CB:CB)</f>
        <v>0</v>
      </c>
      <c r="CA15">
        <f>SUMIF(ConfirmedRaw!$B:$B,$B15,ConfirmedRaw!CC:CC)</f>
        <v>0</v>
      </c>
      <c r="CB15">
        <f>SUMIF(ConfirmedRaw!$B:$B,$B15,ConfirmedRaw!CD:CD)</f>
        <v>0</v>
      </c>
      <c r="CC15">
        <f>SUMIF(ConfirmedRaw!$B:$B,$B15,ConfirmedRaw!CE:CE)</f>
        <v>0</v>
      </c>
      <c r="CD15">
        <f>SUMIF(ConfirmedRaw!$B:$B,$B15,ConfirmedRaw!CF:CF)</f>
        <v>0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0</v>
      </c>
      <c r="BY16">
        <f>SUMIF(ConfirmedRaw!$B:$B,$B16,ConfirmedRaw!CA:CA)</f>
        <v>0</v>
      </c>
      <c r="BZ16">
        <f>SUMIF(ConfirmedRaw!$B:$B,$B16,ConfirmedRaw!CB:CB)</f>
        <v>0</v>
      </c>
      <c r="CA16">
        <f>SUMIF(ConfirmedRaw!$B:$B,$B16,ConfirmedRaw!CC:CC)</f>
        <v>0</v>
      </c>
      <c r="CB16">
        <f>SUMIF(ConfirmedRaw!$B:$B,$B16,ConfirmedRaw!CD:CD)</f>
        <v>0</v>
      </c>
      <c r="CC16">
        <f>SUMIF(ConfirmedRaw!$B:$B,$B16,ConfirmedRaw!CE:CE)</f>
        <v>0</v>
      </c>
      <c r="CD16">
        <f>SUMIF(ConfirmedRaw!$B:$B,$B16,ConfirmedRaw!CF:CF)</f>
        <v>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0</v>
      </c>
      <c r="BY18">
        <f>SUMIF(ConfirmedRaw!$B:$B,$B18,ConfirmedRaw!CA:CA)</f>
        <v>0</v>
      </c>
      <c r="BZ18">
        <f>SUMIF(ConfirmedRaw!$B:$B,$B18,ConfirmedRaw!CB:CB)</f>
        <v>0</v>
      </c>
      <c r="CA18">
        <f>SUMIF(ConfirmedRaw!$B:$B,$B18,ConfirmedRaw!CC:CC)</f>
        <v>0</v>
      </c>
      <c r="CB18">
        <f>SUMIF(ConfirmedRaw!$B:$B,$B18,ConfirmedRaw!CD:CD)</f>
        <v>0</v>
      </c>
      <c r="CC18">
        <f>SUMIF(ConfirmedRaw!$B:$B,$B18,ConfirmedRaw!CE:CE)</f>
        <v>0</v>
      </c>
      <c r="CD18">
        <f>SUMIF(ConfirmedRaw!$B:$B,$B18,ConfirmedRaw!CF:CF)</f>
        <v>0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0</v>
      </c>
      <c r="BY19">
        <f>SUMIF(ConfirmedRaw!$B:$B,$B19,ConfirmedRaw!CA:CA)</f>
        <v>0</v>
      </c>
      <c r="BZ19">
        <f>SUMIF(ConfirmedRaw!$B:$B,$B19,ConfirmedRaw!CB:CB)</f>
        <v>0</v>
      </c>
      <c r="CA19">
        <f>SUMIF(ConfirmedRaw!$B:$B,$B19,ConfirmedRaw!CC:CC)</f>
        <v>0</v>
      </c>
      <c r="CB19">
        <f>SUMIF(ConfirmedRaw!$B:$B,$B19,ConfirmedRaw!CD:CD)</f>
        <v>0</v>
      </c>
      <c r="CC19">
        <f>SUMIF(ConfirmedRaw!$B:$B,$B19,ConfirmedRaw!CE:CE)</f>
        <v>0</v>
      </c>
      <c r="CD19">
        <f>SUMIF(ConfirmedRaw!$B:$B,$B19,ConfirmedRaw!CF:CF)</f>
        <v>0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0</v>
      </c>
      <c r="BY20">
        <f>SUMIF(ConfirmedRaw!$B:$B,$B20,ConfirmedRaw!CA:CA)</f>
        <v>0</v>
      </c>
      <c r="BZ20">
        <f>SUMIF(ConfirmedRaw!$B:$B,$B20,ConfirmedRaw!CB:CB)</f>
        <v>0</v>
      </c>
      <c r="CA20">
        <f>SUMIF(ConfirmedRaw!$B:$B,$B20,ConfirmedRaw!CC:CC)</f>
        <v>0</v>
      </c>
      <c r="CB20">
        <f>SUMIF(ConfirmedRaw!$B:$B,$B20,ConfirmedRaw!CD:CD)</f>
        <v>0</v>
      </c>
      <c r="CC20">
        <f>SUMIF(ConfirmedRaw!$B:$B,$B20,ConfirmedRaw!CE:CE)</f>
        <v>0</v>
      </c>
      <c r="CD20">
        <f>SUMIF(ConfirmedRaw!$B:$B,$B20,ConfirmedRaw!CF:CF)</f>
        <v>0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0</v>
      </c>
      <c r="BY21">
        <f>SUMIF(ConfirmedRaw!$B:$B,$B21,ConfirmedRaw!CA:CA)</f>
        <v>0</v>
      </c>
      <c r="BZ21">
        <f>SUMIF(ConfirmedRaw!$B:$B,$B21,ConfirmedRaw!CB:CB)</f>
        <v>0</v>
      </c>
      <c r="CA21">
        <f>SUMIF(ConfirmedRaw!$B:$B,$B21,ConfirmedRaw!CC:CC)</f>
        <v>0</v>
      </c>
      <c r="CB21">
        <f>SUMIF(ConfirmedRaw!$B:$B,$B21,ConfirmedRaw!CD:CD)</f>
        <v>0</v>
      </c>
      <c r="CC21">
        <f>SUMIF(ConfirmedRaw!$B:$B,$B21,ConfirmedRaw!CE:CE)</f>
        <v>0</v>
      </c>
      <c r="CD21">
        <f>SUMIF(ConfirmedRaw!$B:$B,$B21,ConfirmedRaw!CF:CF)</f>
        <v>0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0</v>
      </c>
      <c r="BY22">
        <f>SUMIF(ConfirmedRaw!$B:$B,$B22,ConfirmedRaw!CA:CA)</f>
        <v>0</v>
      </c>
      <c r="BZ22">
        <f>SUMIF(ConfirmedRaw!$B:$B,$B22,ConfirmedRaw!CB:CB)</f>
        <v>0</v>
      </c>
      <c r="CA22">
        <f>SUMIF(ConfirmedRaw!$B:$B,$B22,ConfirmedRaw!CC:CC)</f>
        <v>0</v>
      </c>
      <c r="CB22">
        <f>SUMIF(ConfirmedRaw!$B:$B,$B22,ConfirmedRaw!CD:CD)</f>
        <v>0</v>
      </c>
      <c r="CC22">
        <f>SUMIF(ConfirmedRaw!$B:$B,$B22,ConfirmedRaw!CE:CE)</f>
        <v>0</v>
      </c>
      <c r="CD22">
        <f>SUMIF(ConfirmedRaw!$B:$B,$B22,ConfirmedRaw!CF:CF)</f>
        <v>0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0</v>
      </c>
      <c r="BY23">
        <f>SUMIF(ConfirmedRaw!$B:$B,$B23,ConfirmedRaw!CA:CA)</f>
        <v>0</v>
      </c>
      <c r="BZ23">
        <f>SUMIF(ConfirmedRaw!$B:$B,$B23,ConfirmedRaw!CB:CB)</f>
        <v>0</v>
      </c>
      <c r="CA23">
        <f>SUMIF(ConfirmedRaw!$B:$B,$B23,ConfirmedRaw!CC:CC)</f>
        <v>0</v>
      </c>
      <c r="CB23">
        <f>SUMIF(ConfirmedRaw!$B:$B,$B23,ConfirmedRaw!CD:CD)</f>
        <v>0</v>
      </c>
      <c r="CC23">
        <f>SUMIF(ConfirmedRaw!$B:$B,$B23,ConfirmedRaw!CE:CE)</f>
        <v>0</v>
      </c>
      <c r="CD23">
        <f>SUMIF(ConfirmedRaw!$B:$B,$B23,ConfirmedRaw!CF:CF)</f>
        <v>0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0</v>
      </c>
      <c r="BY24">
        <f>SUMIF(ConfirmedRaw!$B:$B,$B24,ConfirmedRaw!CA:CA)</f>
        <v>0</v>
      </c>
      <c r="BZ24">
        <f>SUMIF(ConfirmedRaw!$B:$B,$B24,ConfirmedRaw!CB:CB)</f>
        <v>0</v>
      </c>
      <c r="CA24">
        <f>SUMIF(ConfirmedRaw!$B:$B,$B24,ConfirmedRaw!CC:CC)</f>
        <v>0</v>
      </c>
      <c r="CB24">
        <f>SUMIF(ConfirmedRaw!$B:$B,$B24,ConfirmedRaw!CD:CD)</f>
        <v>0</v>
      </c>
      <c r="CC24">
        <f>SUMIF(ConfirmedRaw!$B:$B,$B24,ConfirmedRaw!CE:CE)</f>
        <v>0</v>
      </c>
      <c r="CD24">
        <f>SUMIF(ConfirmedRaw!$B:$B,$B24,ConfirmedRaw!CF:CF)</f>
        <v>0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0</v>
      </c>
      <c r="BY25">
        <f>SUMIF(ConfirmedRaw!$B:$B,$B25,ConfirmedRaw!CA:CA)</f>
        <v>0</v>
      </c>
      <c r="BZ25">
        <f>SUMIF(ConfirmedRaw!$B:$B,$B25,ConfirmedRaw!CB:CB)</f>
        <v>0</v>
      </c>
      <c r="CA25">
        <f>SUMIF(ConfirmedRaw!$B:$B,$B25,ConfirmedRaw!CC:CC)</f>
        <v>0</v>
      </c>
      <c r="CB25">
        <f>SUMIF(ConfirmedRaw!$B:$B,$B25,ConfirmedRaw!CD:CD)</f>
        <v>0</v>
      </c>
      <c r="CC25">
        <f>SUMIF(ConfirmedRaw!$B:$B,$B25,ConfirmedRaw!CE:CE)</f>
        <v>0</v>
      </c>
      <c r="CD25">
        <f>SUMIF(ConfirmedRaw!$B:$B,$B25,ConfirmedRaw!CF:CF)</f>
        <v>0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0</v>
      </c>
      <c r="BY26">
        <f>SUMIF(ConfirmedRaw!$B:$B,$B26,ConfirmedRaw!CA:CA)</f>
        <v>0</v>
      </c>
      <c r="BZ26">
        <f>SUMIF(ConfirmedRaw!$B:$B,$B26,ConfirmedRaw!CB:CB)</f>
        <v>0</v>
      </c>
      <c r="CA26">
        <f>SUMIF(ConfirmedRaw!$B:$B,$B26,ConfirmedRaw!CC:CC)</f>
        <v>0</v>
      </c>
      <c r="CB26">
        <f>SUMIF(ConfirmedRaw!$B:$B,$B26,ConfirmedRaw!CD:CD)</f>
        <v>0</v>
      </c>
      <c r="CC26">
        <f>SUMIF(ConfirmedRaw!$B:$B,$B26,ConfirmedRaw!CE:CE)</f>
        <v>0</v>
      </c>
      <c r="CD26">
        <f>SUMIF(ConfirmedRaw!$B:$B,$B26,ConfirmedRaw!CF:CF)</f>
        <v>0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0</v>
      </c>
      <c r="BY27">
        <f>SUMIF(ConfirmedRaw!$B:$B,$B27,ConfirmedRaw!CA:CA)</f>
        <v>0</v>
      </c>
      <c r="BZ27">
        <f>SUMIF(ConfirmedRaw!$B:$B,$B27,ConfirmedRaw!CB:CB)</f>
        <v>0</v>
      </c>
      <c r="CA27">
        <f>SUMIF(ConfirmedRaw!$B:$B,$B27,ConfirmedRaw!CC:CC)</f>
        <v>0</v>
      </c>
      <c r="CB27">
        <f>SUMIF(ConfirmedRaw!$B:$B,$B27,ConfirmedRaw!CD:CD)</f>
        <v>0</v>
      </c>
      <c r="CC27">
        <f>SUMIF(ConfirmedRaw!$B:$B,$B27,ConfirmedRaw!CE:CE)</f>
        <v>0</v>
      </c>
      <c r="CD27">
        <f>SUMIF(ConfirmedRaw!$B:$B,$B27,ConfirmedRaw!CF:CF)</f>
        <v>0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0</v>
      </c>
      <c r="BY28">
        <f>SUMIF(ConfirmedRaw!$B:$B,$B28,ConfirmedRaw!CA:CA)</f>
        <v>0</v>
      </c>
      <c r="BZ28">
        <f>SUMIF(ConfirmedRaw!$B:$B,$B28,ConfirmedRaw!CB:CB)</f>
        <v>0</v>
      </c>
      <c r="CA28">
        <f>SUMIF(ConfirmedRaw!$B:$B,$B28,ConfirmedRaw!CC:CC)</f>
        <v>0</v>
      </c>
      <c r="CB28">
        <f>SUMIF(ConfirmedRaw!$B:$B,$B28,ConfirmedRaw!CD:CD)</f>
        <v>0</v>
      </c>
      <c r="CC28">
        <f>SUMIF(ConfirmedRaw!$B:$B,$B28,ConfirmedRaw!CE:CE)</f>
        <v>0</v>
      </c>
      <c r="CD28">
        <f>SUMIF(ConfirmedRaw!$B:$B,$B28,ConfirmedRaw!CF:CF)</f>
        <v>0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0</v>
      </c>
      <c r="BY29">
        <f>SUMIF(ConfirmedRaw!$B:$B,$B29,ConfirmedRaw!CA:CA)</f>
        <v>0</v>
      </c>
      <c r="BZ29">
        <f>SUMIF(ConfirmedRaw!$B:$B,$B29,ConfirmedRaw!CB:CB)</f>
        <v>0</v>
      </c>
      <c r="CA29">
        <f>SUMIF(ConfirmedRaw!$B:$B,$B29,ConfirmedRaw!CC:CC)</f>
        <v>0</v>
      </c>
      <c r="CB29">
        <f>SUMIF(ConfirmedRaw!$B:$B,$B29,ConfirmedRaw!CD:CD)</f>
        <v>0</v>
      </c>
      <c r="CC29">
        <f>SUMIF(ConfirmedRaw!$B:$B,$B29,ConfirmedRaw!CE:CE)</f>
        <v>0</v>
      </c>
      <c r="CD29">
        <f>SUMIF(ConfirmedRaw!$B:$B,$B29,ConfirmedRaw!CF:CF)</f>
        <v>0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7" t="s">
        <v>607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0</v>
      </c>
      <c r="BY30">
        <f>SUMIF(ConfirmedRaw!$B:$B,$B30,ConfirmedRaw!CA:CA)</f>
        <v>0</v>
      </c>
      <c r="BZ30">
        <f>SUMIF(ConfirmedRaw!$B:$B,$B30,ConfirmedRaw!CB:CB)</f>
        <v>0</v>
      </c>
      <c r="CA30">
        <f>SUMIF(ConfirmedRaw!$B:$B,$B30,ConfirmedRaw!CC:CC)</f>
        <v>0</v>
      </c>
      <c r="CB30">
        <f>SUMIF(ConfirmedRaw!$B:$B,$B30,ConfirmedRaw!CD:CD)</f>
        <v>0</v>
      </c>
      <c r="CC30">
        <f>SUMIF(ConfirmedRaw!$B:$B,$B30,ConfirmedRaw!CE:CE)</f>
        <v>0</v>
      </c>
      <c r="CD30">
        <f>SUMIF(ConfirmedRaw!$B:$B,$B30,ConfirmedRaw!CF:CF)</f>
        <v>0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0</v>
      </c>
      <c r="BY31">
        <f>SUMIF(ConfirmedRaw!$B:$B,$B31,ConfirmedRaw!CA:CA)</f>
        <v>0</v>
      </c>
      <c r="BZ31">
        <f>SUMIF(ConfirmedRaw!$B:$B,$B31,ConfirmedRaw!CB:CB)</f>
        <v>0</v>
      </c>
      <c r="CA31">
        <f>SUMIF(ConfirmedRaw!$B:$B,$B31,ConfirmedRaw!CC:CC)</f>
        <v>0</v>
      </c>
      <c r="CB31">
        <f>SUMIF(ConfirmedRaw!$B:$B,$B31,ConfirmedRaw!CD:CD)</f>
        <v>0</v>
      </c>
      <c r="CC31">
        <f>SUMIF(ConfirmedRaw!$B:$B,$B31,ConfirmedRaw!CE:CE)</f>
        <v>0</v>
      </c>
      <c r="CD31">
        <f>SUMIF(ConfirmedRaw!$B:$B,$B31,ConfirmedRaw!CF:CF)</f>
        <v>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0</v>
      </c>
      <c r="BY32">
        <f>SUMIF(ConfirmedRaw!$B:$B,$B32,ConfirmedRaw!CA:CA)</f>
        <v>0</v>
      </c>
      <c r="BZ32">
        <f>SUMIF(ConfirmedRaw!$B:$B,$B32,ConfirmedRaw!CB:CB)</f>
        <v>0</v>
      </c>
      <c r="CA32">
        <f>SUMIF(ConfirmedRaw!$B:$B,$B32,ConfirmedRaw!CC:CC)</f>
        <v>0</v>
      </c>
      <c r="CB32">
        <f>SUMIF(ConfirmedRaw!$B:$B,$B32,ConfirmedRaw!CD:CD)</f>
        <v>0</v>
      </c>
      <c r="CC32">
        <f>SUMIF(ConfirmedRaw!$B:$B,$B32,ConfirmedRaw!CE:CE)</f>
        <v>0</v>
      </c>
      <c r="CD32">
        <f>SUMIF(ConfirmedRaw!$B:$B,$B32,ConfirmedRaw!CF:CF)</f>
        <v>0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0</v>
      </c>
      <c r="BY33">
        <f>SUMIF(ConfirmedRaw!$B:$B,$B33,ConfirmedRaw!CA:CA)</f>
        <v>0</v>
      </c>
      <c r="BZ33">
        <f>SUMIF(ConfirmedRaw!$B:$B,$B33,ConfirmedRaw!CB:CB)</f>
        <v>0</v>
      </c>
      <c r="CA33">
        <f>SUMIF(ConfirmedRaw!$B:$B,$B33,ConfirmedRaw!CC:CC)</f>
        <v>0</v>
      </c>
      <c r="CB33">
        <f>SUMIF(ConfirmedRaw!$B:$B,$B33,ConfirmedRaw!CD:CD)</f>
        <v>0</v>
      </c>
      <c r="CC33">
        <f>SUMIF(ConfirmedRaw!$B:$B,$B33,ConfirmedRaw!CE:CE)</f>
        <v>0</v>
      </c>
      <c r="CD33">
        <f>SUMIF(ConfirmedRaw!$B:$B,$B33,ConfirmedRaw!CF:CF)</f>
        <v>0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0</v>
      </c>
      <c r="BY34">
        <f>SUMIF(ConfirmedRaw!$B:$B,$B34,ConfirmedRaw!CA:CA)</f>
        <v>0</v>
      </c>
      <c r="BZ34">
        <f>SUMIF(ConfirmedRaw!$B:$B,$B34,ConfirmedRaw!CB:CB)</f>
        <v>0</v>
      </c>
      <c r="CA34">
        <f>SUMIF(ConfirmedRaw!$B:$B,$B34,ConfirmedRaw!CC:CC)</f>
        <v>0</v>
      </c>
      <c r="CB34">
        <f>SUMIF(ConfirmedRaw!$B:$B,$B34,ConfirmedRaw!CD:CD)</f>
        <v>0</v>
      </c>
      <c r="CC34">
        <f>SUMIF(ConfirmedRaw!$B:$B,$B34,ConfirmedRaw!CE:CE)</f>
        <v>0</v>
      </c>
      <c r="CD34">
        <f>SUMIF(ConfirmedRaw!$B:$B,$B34,ConfirmedRaw!CF:CF)</f>
        <v>0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0</v>
      </c>
      <c r="BY35">
        <f>SUMIF(ConfirmedRaw!$B:$B,$B35,ConfirmedRaw!CA:CA)</f>
        <v>0</v>
      </c>
      <c r="BZ35">
        <f>SUMIF(ConfirmedRaw!$B:$B,$B35,ConfirmedRaw!CB:CB)</f>
        <v>0</v>
      </c>
      <c r="CA35">
        <f>SUMIF(ConfirmedRaw!$B:$B,$B35,ConfirmedRaw!CC:CC)</f>
        <v>0</v>
      </c>
      <c r="CB35">
        <f>SUMIF(ConfirmedRaw!$B:$B,$B35,ConfirmedRaw!CD:CD)</f>
        <v>0</v>
      </c>
      <c r="CC35">
        <f>SUMIF(ConfirmedRaw!$B:$B,$B35,ConfirmedRaw!CE:CE)</f>
        <v>0</v>
      </c>
      <c r="CD35">
        <f>SUMIF(ConfirmedRaw!$B:$B,$B35,ConfirmedRaw!CF:CF)</f>
        <v>0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0</v>
      </c>
      <c r="BY36">
        <f>SUMIF(ConfirmedRaw!$B:$B,$B36,ConfirmedRaw!CA:CA)</f>
        <v>0</v>
      </c>
      <c r="BZ36">
        <f>SUMIF(ConfirmedRaw!$B:$B,$B36,ConfirmedRaw!CB:CB)</f>
        <v>0</v>
      </c>
      <c r="CA36">
        <f>SUMIF(ConfirmedRaw!$B:$B,$B36,ConfirmedRaw!CC:CC)</f>
        <v>0</v>
      </c>
      <c r="CB36">
        <f>SUMIF(ConfirmedRaw!$B:$B,$B36,ConfirmedRaw!CD:CD)</f>
        <v>0</v>
      </c>
      <c r="CC36">
        <f>SUMIF(ConfirmedRaw!$B:$B,$B36,ConfirmedRaw!CE:CE)</f>
        <v>0</v>
      </c>
      <c r="CD36">
        <f>SUMIF(ConfirmedRaw!$B:$B,$B36,ConfirmedRaw!CF:CF)</f>
        <v>0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0</v>
      </c>
      <c r="BY37">
        <f>SUMIF(ConfirmedRaw!$B:$B,$B37,ConfirmedRaw!CA:CA)</f>
        <v>0</v>
      </c>
      <c r="BZ37">
        <f>SUMIF(ConfirmedRaw!$B:$B,$B37,ConfirmedRaw!CB:CB)</f>
        <v>0</v>
      </c>
      <c r="CA37">
        <f>SUMIF(ConfirmedRaw!$B:$B,$B37,ConfirmedRaw!CC:CC)</f>
        <v>0</v>
      </c>
      <c r="CB37">
        <f>SUMIF(ConfirmedRaw!$B:$B,$B37,ConfirmedRaw!CD:CD)</f>
        <v>0</v>
      </c>
      <c r="CC37">
        <f>SUMIF(ConfirmedRaw!$B:$B,$B37,ConfirmedRaw!CE:CE)</f>
        <v>0</v>
      </c>
      <c r="CD37">
        <f>SUMIF(ConfirmedRaw!$B:$B,$B37,ConfirmedRaw!CF:CF)</f>
        <v>0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0</v>
      </c>
      <c r="BY38">
        <f>SUMIF(ConfirmedRaw!$B:$B,$B38,ConfirmedRaw!CA:CA)</f>
        <v>0</v>
      </c>
      <c r="BZ38">
        <f>SUMIF(ConfirmedRaw!$B:$B,$B38,ConfirmedRaw!CB:CB)</f>
        <v>0</v>
      </c>
      <c r="CA38">
        <f>SUMIF(ConfirmedRaw!$B:$B,$B38,ConfirmedRaw!CC:CC)</f>
        <v>0</v>
      </c>
      <c r="CB38">
        <f>SUMIF(ConfirmedRaw!$B:$B,$B38,ConfirmedRaw!CD:CD)</f>
        <v>0</v>
      </c>
      <c r="CC38">
        <f>SUMIF(ConfirmedRaw!$B:$B,$B38,ConfirmedRaw!CE:CE)</f>
        <v>0</v>
      </c>
      <c r="CD38">
        <f>SUMIF(ConfirmedRaw!$B:$B,$B38,ConfirmedRaw!CF:CF)</f>
        <v>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0</v>
      </c>
      <c r="BY39">
        <f>SUMIF(ConfirmedRaw!$B:$B,$B39,ConfirmedRaw!CA:CA)</f>
        <v>0</v>
      </c>
      <c r="BZ39">
        <f>SUMIF(ConfirmedRaw!$B:$B,$B39,ConfirmedRaw!CB:CB)</f>
        <v>0</v>
      </c>
      <c r="CA39">
        <f>SUMIF(ConfirmedRaw!$B:$B,$B39,ConfirmedRaw!CC:CC)</f>
        <v>0</v>
      </c>
      <c r="CB39">
        <f>SUMIF(ConfirmedRaw!$B:$B,$B39,ConfirmedRaw!CD:CD)</f>
        <v>0</v>
      </c>
      <c r="CC39">
        <f>SUMIF(ConfirmedRaw!$B:$B,$B39,ConfirmedRaw!CE:CE)</f>
        <v>0</v>
      </c>
      <c r="CD39">
        <f>SUMIF(ConfirmedRaw!$B:$B,$B39,ConfirmedRaw!CF:CF)</f>
        <v>0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0</v>
      </c>
      <c r="BY40">
        <f>SUMIF(ConfirmedRaw!$B:$B,$B40,ConfirmedRaw!CA:CA)</f>
        <v>0</v>
      </c>
      <c r="BZ40">
        <f>SUMIF(ConfirmedRaw!$B:$B,$B40,ConfirmedRaw!CB:CB)</f>
        <v>0</v>
      </c>
      <c r="CA40">
        <f>SUMIF(ConfirmedRaw!$B:$B,$B40,ConfirmedRaw!CC:CC)</f>
        <v>0</v>
      </c>
      <c r="CB40">
        <f>SUMIF(ConfirmedRaw!$B:$B,$B40,ConfirmedRaw!CD:CD)</f>
        <v>0</v>
      </c>
      <c r="CC40">
        <f>SUMIF(ConfirmedRaw!$B:$B,$B40,ConfirmedRaw!CE:CE)</f>
        <v>0</v>
      </c>
      <c r="CD40">
        <f>SUMIF(ConfirmedRaw!$B:$B,$B40,ConfirmedRaw!CF:CF)</f>
        <v>0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0</v>
      </c>
      <c r="BY41">
        <f>SUMIF(ConfirmedRaw!$B:$B,$B41,ConfirmedRaw!CA:CA)</f>
        <v>0</v>
      </c>
      <c r="BZ41">
        <f>SUMIF(ConfirmedRaw!$B:$B,$B41,ConfirmedRaw!CB:CB)</f>
        <v>0</v>
      </c>
      <c r="CA41">
        <f>SUMIF(ConfirmedRaw!$B:$B,$B41,ConfirmedRaw!CC:CC)</f>
        <v>0</v>
      </c>
      <c r="CB41">
        <f>SUMIF(ConfirmedRaw!$B:$B,$B41,ConfirmedRaw!CD:CD)</f>
        <v>0</v>
      </c>
      <c r="CC41">
        <f>SUMIF(ConfirmedRaw!$B:$B,$B41,ConfirmedRaw!CE:CE)</f>
        <v>0</v>
      </c>
      <c r="CD41">
        <f>SUMIF(ConfirmedRaw!$B:$B,$B41,ConfirmedRaw!CF:CF)</f>
        <v>0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0</v>
      </c>
      <c r="BY42">
        <f>SUMIF(ConfirmedRaw!$B:$B,$B42,ConfirmedRaw!CA:CA)</f>
        <v>0</v>
      </c>
      <c r="BZ42">
        <f>SUMIF(ConfirmedRaw!$B:$B,$B42,ConfirmedRaw!CB:CB)</f>
        <v>0</v>
      </c>
      <c r="CA42">
        <f>SUMIF(ConfirmedRaw!$B:$B,$B42,ConfirmedRaw!CC:CC)</f>
        <v>0</v>
      </c>
      <c r="CB42">
        <f>SUMIF(ConfirmedRaw!$B:$B,$B42,ConfirmedRaw!CD:CD)</f>
        <v>0</v>
      </c>
      <c r="CC42">
        <f>SUMIF(ConfirmedRaw!$B:$B,$B42,ConfirmedRaw!CE:CE)</f>
        <v>0</v>
      </c>
      <c r="CD42">
        <f>SUMIF(ConfirmedRaw!$B:$B,$B42,ConfirmedRaw!CF:CF)</f>
        <v>0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0</v>
      </c>
      <c r="BY43">
        <f>SUMIF(ConfirmedRaw!$B:$B,$B43,ConfirmedRaw!CA:CA)</f>
        <v>0</v>
      </c>
      <c r="BZ43">
        <f>SUMIF(ConfirmedRaw!$B:$B,$B43,ConfirmedRaw!CB:CB)</f>
        <v>0</v>
      </c>
      <c r="CA43">
        <f>SUMIF(ConfirmedRaw!$B:$B,$B43,ConfirmedRaw!CC:CC)</f>
        <v>0</v>
      </c>
      <c r="CB43">
        <f>SUMIF(ConfirmedRaw!$B:$B,$B43,ConfirmedRaw!CD:CD)</f>
        <v>0</v>
      </c>
      <c r="CC43">
        <f>SUMIF(ConfirmedRaw!$B:$B,$B43,ConfirmedRaw!CE:CE)</f>
        <v>0</v>
      </c>
      <c r="CD43">
        <f>SUMIF(ConfirmedRaw!$B:$B,$B43,ConfirmedRaw!CF:CF)</f>
        <v>0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0</v>
      </c>
      <c r="BY44">
        <f>SUMIF(ConfirmedRaw!$B:$B,$B44,ConfirmedRaw!CA:CA)</f>
        <v>0</v>
      </c>
      <c r="BZ44">
        <f>SUMIF(ConfirmedRaw!$B:$B,$B44,ConfirmedRaw!CB:CB)</f>
        <v>0</v>
      </c>
      <c r="CA44">
        <f>SUMIF(ConfirmedRaw!$B:$B,$B44,ConfirmedRaw!CC:CC)</f>
        <v>0</v>
      </c>
      <c r="CB44">
        <f>SUMIF(ConfirmedRaw!$B:$B,$B44,ConfirmedRaw!CD:CD)</f>
        <v>0</v>
      </c>
      <c r="CC44">
        <f>SUMIF(ConfirmedRaw!$B:$B,$B44,ConfirmedRaw!CE:CE)</f>
        <v>0</v>
      </c>
      <c r="CD44">
        <f>SUMIF(ConfirmedRaw!$B:$B,$B44,ConfirmedRaw!CF:CF)</f>
        <v>0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0</v>
      </c>
      <c r="BY45">
        <f>SUMIF(ConfirmedRaw!$B:$B,$B45,ConfirmedRaw!CA:CA)</f>
        <v>0</v>
      </c>
      <c r="BZ45">
        <f>SUMIF(ConfirmedRaw!$B:$B,$B45,ConfirmedRaw!CB:CB)</f>
        <v>0</v>
      </c>
      <c r="CA45">
        <f>SUMIF(ConfirmedRaw!$B:$B,$B45,ConfirmedRaw!CC:CC)</f>
        <v>0</v>
      </c>
      <c r="CB45">
        <f>SUMIF(ConfirmedRaw!$B:$B,$B45,ConfirmedRaw!CD:CD)</f>
        <v>0</v>
      </c>
      <c r="CC45">
        <f>SUMIF(ConfirmedRaw!$B:$B,$B45,ConfirmedRaw!CE:CE)</f>
        <v>0</v>
      </c>
      <c r="CD45">
        <f>SUMIF(ConfirmedRaw!$B:$B,$B45,ConfirmedRaw!CF:CF)</f>
        <v>0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0</v>
      </c>
      <c r="BY46">
        <f>SUMIF(ConfirmedRaw!$B:$B,$B46,ConfirmedRaw!CA:CA)</f>
        <v>0</v>
      </c>
      <c r="BZ46">
        <f>SUMIF(ConfirmedRaw!$B:$B,$B46,ConfirmedRaw!CB:CB)</f>
        <v>0</v>
      </c>
      <c r="CA46">
        <f>SUMIF(ConfirmedRaw!$B:$B,$B46,ConfirmedRaw!CC:CC)</f>
        <v>0</v>
      </c>
      <c r="CB46">
        <f>SUMIF(ConfirmedRaw!$B:$B,$B46,ConfirmedRaw!CD:CD)</f>
        <v>0</v>
      </c>
      <c r="CC46">
        <f>SUMIF(ConfirmedRaw!$B:$B,$B46,ConfirmedRaw!CE:CE)</f>
        <v>0</v>
      </c>
      <c r="CD46">
        <f>SUMIF(ConfirmedRaw!$B:$B,$B46,ConfirmedRaw!CF:CF)</f>
        <v>0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0</v>
      </c>
      <c r="BY47">
        <f>SUMIF(ConfirmedRaw!$B:$B,$B47,ConfirmedRaw!CA:CA)</f>
        <v>0</v>
      </c>
      <c r="BZ47">
        <f>SUMIF(ConfirmedRaw!$B:$B,$B47,ConfirmedRaw!CB:CB)</f>
        <v>0</v>
      </c>
      <c r="CA47">
        <f>SUMIF(ConfirmedRaw!$B:$B,$B47,ConfirmedRaw!CC:CC)</f>
        <v>0</v>
      </c>
      <c r="CB47">
        <f>SUMIF(ConfirmedRaw!$B:$B,$B47,ConfirmedRaw!CD:CD)</f>
        <v>0</v>
      </c>
      <c r="CC47">
        <f>SUMIF(ConfirmedRaw!$B:$B,$B47,ConfirmedRaw!CE:CE)</f>
        <v>0</v>
      </c>
      <c r="CD47">
        <f>SUMIF(ConfirmedRaw!$B:$B,$B47,ConfirmedRaw!CF:CF)</f>
        <v>0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0</v>
      </c>
      <c r="BY48">
        <f>SUMIF(ConfirmedRaw!$B:$B,$B48,ConfirmedRaw!CA:CA)</f>
        <v>0</v>
      </c>
      <c r="BZ48">
        <f>SUMIF(ConfirmedRaw!$B:$B,$B48,ConfirmedRaw!CB:CB)</f>
        <v>0</v>
      </c>
      <c r="CA48">
        <f>SUMIF(ConfirmedRaw!$B:$B,$B48,ConfirmedRaw!CC:CC)</f>
        <v>0</v>
      </c>
      <c r="CB48">
        <f>SUMIF(ConfirmedRaw!$B:$B,$B48,ConfirmedRaw!CD:CD)</f>
        <v>0</v>
      </c>
      <c r="CC48">
        <f>SUMIF(ConfirmedRaw!$B:$B,$B48,ConfirmedRaw!CE:CE)</f>
        <v>0</v>
      </c>
      <c r="CD48">
        <f>SUMIF(ConfirmedRaw!$B:$B,$B48,ConfirmedRaw!CF:CF)</f>
        <v>0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0</v>
      </c>
      <c r="BY49">
        <f>SUMIF(ConfirmedRaw!$B:$B,$B49,ConfirmedRaw!CA:CA)</f>
        <v>0</v>
      </c>
      <c r="BZ49">
        <f>SUMIF(ConfirmedRaw!$B:$B,$B49,ConfirmedRaw!CB:CB)</f>
        <v>0</v>
      </c>
      <c r="CA49">
        <f>SUMIF(ConfirmedRaw!$B:$B,$B49,ConfirmedRaw!CC:CC)</f>
        <v>0</v>
      </c>
      <c r="CB49">
        <f>SUMIF(ConfirmedRaw!$B:$B,$B49,ConfirmedRaw!CD:CD)</f>
        <v>0</v>
      </c>
      <c r="CC49">
        <f>SUMIF(ConfirmedRaw!$B:$B,$B49,ConfirmedRaw!CE:CE)</f>
        <v>0</v>
      </c>
      <c r="CD49">
        <f>SUMIF(ConfirmedRaw!$B:$B,$B49,ConfirmedRaw!CF:CF)</f>
        <v>0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0</v>
      </c>
      <c r="BY50">
        <f>SUMIF(ConfirmedRaw!$B:$B,$B50,ConfirmedRaw!CA:CA)</f>
        <v>0</v>
      </c>
      <c r="BZ50">
        <f>SUMIF(ConfirmedRaw!$B:$B,$B50,ConfirmedRaw!CB:CB)</f>
        <v>0</v>
      </c>
      <c r="CA50">
        <f>SUMIF(ConfirmedRaw!$B:$B,$B50,ConfirmedRaw!CC:CC)</f>
        <v>0</v>
      </c>
      <c r="CB50">
        <f>SUMIF(ConfirmedRaw!$B:$B,$B50,ConfirmedRaw!CD:CD)</f>
        <v>0</v>
      </c>
      <c r="CC50">
        <f>SUMIF(ConfirmedRaw!$B:$B,$B50,ConfirmedRaw!CE:CE)</f>
        <v>0</v>
      </c>
      <c r="CD50">
        <f>SUMIF(ConfirmedRaw!$B:$B,$B50,ConfirmedRaw!CF:CF)</f>
        <v>0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0</v>
      </c>
      <c r="BY51">
        <f>SUMIF(ConfirmedRaw!$B:$B,$B51,ConfirmedRaw!CA:CA)</f>
        <v>0</v>
      </c>
      <c r="BZ51">
        <f>SUMIF(ConfirmedRaw!$B:$B,$B51,ConfirmedRaw!CB:CB)</f>
        <v>0</v>
      </c>
      <c r="CA51">
        <f>SUMIF(ConfirmedRaw!$B:$B,$B51,ConfirmedRaw!CC:CC)</f>
        <v>0</v>
      </c>
      <c r="CB51">
        <f>SUMIF(ConfirmedRaw!$B:$B,$B51,ConfirmedRaw!CD:CD)</f>
        <v>0</v>
      </c>
      <c r="CC51">
        <f>SUMIF(ConfirmedRaw!$B:$B,$B51,ConfirmedRaw!CE:CE)</f>
        <v>0</v>
      </c>
      <c r="CD51">
        <f>SUMIF(ConfirmedRaw!$B:$B,$B51,ConfirmedRaw!CF:CF)</f>
        <v>0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0</v>
      </c>
      <c r="BY52">
        <f>SUMIF(ConfirmedRaw!$B:$B,$B52,ConfirmedRaw!CA:CA)</f>
        <v>0</v>
      </c>
      <c r="BZ52">
        <f>SUMIF(ConfirmedRaw!$B:$B,$B52,ConfirmedRaw!CB:CB)</f>
        <v>0</v>
      </c>
      <c r="CA52">
        <f>SUMIF(ConfirmedRaw!$B:$B,$B52,ConfirmedRaw!CC:CC)</f>
        <v>0</v>
      </c>
      <c r="CB52">
        <f>SUMIF(ConfirmedRaw!$B:$B,$B52,ConfirmedRaw!CD:CD)</f>
        <v>0</v>
      </c>
      <c r="CC52">
        <f>SUMIF(ConfirmedRaw!$B:$B,$B52,ConfirmedRaw!CE:CE)</f>
        <v>0</v>
      </c>
      <c r="CD52">
        <f>SUMIF(ConfirmedRaw!$B:$B,$B52,ConfirmedRaw!CF:CF)</f>
        <v>0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0</v>
      </c>
      <c r="BY53">
        <f>SUMIF(ConfirmedRaw!$B:$B,$B53,ConfirmedRaw!CA:CA)</f>
        <v>0</v>
      </c>
      <c r="BZ53">
        <f>SUMIF(ConfirmedRaw!$B:$B,$B53,ConfirmedRaw!CB:CB)</f>
        <v>0</v>
      </c>
      <c r="CA53">
        <f>SUMIF(ConfirmedRaw!$B:$B,$B53,ConfirmedRaw!CC:CC)</f>
        <v>0</v>
      </c>
      <c r="CB53">
        <f>SUMIF(ConfirmedRaw!$B:$B,$B53,ConfirmedRaw!CD:CD)</f>
        <v>0</v>
      </c>
      <c r="CC53">
        <f>SUMIF(ConfirmedRaw!$B:$B,$B53,ConfirmedRaw!CE:CE)</f>
        <v>0</v>
      </c>
      <c r="CD53">
        <f>SUMIF(ConfirmedRaw!$B:$B,$B53,ConfirmedRaw!CF:CF)</f>
        <v>0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0</v>
      </c>
      <c r="BY54">
        <f>SUMIF(ConfirmedRaw!$B:$B,$B54,ConfirmedRaw!CA:CA)</f>
        <v>0</v>
      </c>
      <c r="BZ54">
        <f>SUMIF(ConfirmedRaw!$B:$B,$B54,ConfirmedRaw!CB:CB)</f>
        <v>0</v>
      </c>
      <c r="CA54">
        <f>SUMIF(ConfirmedRaw!$B:$B,$B54,ConfirmedRaw!CC:CC)</f>
        <v>0</v>
      </c>
      <c r="CB54">
        <f>SUMIF(ConfirmedRaw!$B:$B,$B54,ConfirmedRaw!CD:CD)</f>
        <v>0</v>
      </c>
      <c r="CC54">
        <f>SUMIF(ConfirmedRaw!$B:$B,$B54,ConfirmedRaw!CE:CE)</f>
        <v>0</v>
      </c>
      <c r="CD54">
        <f>SUMIF(ConfirmedRaw!$B:$B,$B54,ConfirmedRaw!CF:CF)</f>
        <v>0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0</v>
      </c>
      <c r="BY55">
        <f>SUMIF(ConfirmedRaw!$B:$B,$B55,ConfirmedRaw!CA:CA)</f>
        <v>0</v>
      </c>
      <c r="BZ55">
        <f>SUMIF(ConfirmedRaw!$B:$B,$B55,ConfirmedRaw!CB:CB)</f>
        <v>0</v>
      </c>
      <c r="CA55">
        <f>SUMIF(ConfirmedRaw!$B:$B,$B55,ConfirmedRaw!CC:CC)</f>
        <v>0</v>
      </c>
      <c r="CB55">
        <f>SUMIF(ConfirmedRaw!$B:$B,$B55,ConfirmedRaw!CD:CD)</f>
        <v>0</v>
      </c>
      <c r="CC55">
        <f>SUMIF(ConfirmedRaw!$B:$B,$B55,ConfirmedRaw!CE:CE)</f>
        <v>0</v>
      </c>
      <c r="CD55">
        <f>SUMIF(ConfirmedRaw!$B:$B,$B55,ConfirmedRaw!CF:CF)</f>
        <v>0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0</v>
      </c>
      <c r="BY56">
        <f>SUMIF(ConfirmedRaw!$B:$B,$B56,ConfirmedRaw!CA:CA)</f>
        <v>0</v>
      </c>
      <c r="BZ56">
        <f>SUMIF(ConfirmedRaw!$B:$B,$B56,ConfirmedRaw!CB:CB)</f>
        <v>0</v>
      </c>
      <c r="CA56">
        <f>SUMIF(ConfirmedRaw!$B:$B,$B56,ConfirmedRaw!CC:CC)</f>
        <v>0</v>
      </c>
      <c r="CB56">
        <f>SUMIF(ConfirmedRaw!$B:$B,$B56,ConfirmedRaw!CD:CD)</f>
        <v>0</v>
      </c>
      <c r="CC56">
        <f>SUMIF(ConfirmedRaw!$B:$B,$B56,ConfirmedRaw!CE:CE)</f>
        <v>0</v>
      </c>
      <c r="CD56">
        <f>SUMIF(ConfirmedRaw!$B:$B,$B56,ConfirmedRaw!CF:CF)</f>
        <v>0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0</v>
      </c>
      <c r="BY57">
        <f>SUMIF(ConfirmedRaw!$B:$B,$B57,ConfirmedRaw!CA:CA)</f>
        <v>0</v>
      </c>
      <c r="BZ57">
        <f>SUMIF(ConfirmedRaw!$B:$B,$B57,ConfirmedRaw!CB:CB)</f>
        <v>0</v>
      </c>
      <c r="CA57">
        <f>SUMIF(ConfirmedRaw!$B:$B,$B57,ConfirmedRaw!CC:CC)</f>
        <v>0</v>
      </c>
      <c r="CB57">
        <f>SUMIF(ConfirmedRaw!$B:$B,$B57,ConfirmedRaw!CD:CD)</f>
        <v>0</v>
      </c>
      <c r="CC57">
        <f>SUMIF(ConfirmedRaw!$B:$B,$B57,ConfirmedRaw!CE:CE)</f>
        <v>0</v>
      </c>
      <c r="CD57">
        <f>SUMIF(ConfirmedRaw!$B:$B,$B57,ConfirmedRaw!CF:CF)</f>
        <v>0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0</v>
      </c>
      <c r="BY58">
        <f>SUMIF(ConfirmedRaw!$B:$B,$B58,ConfirmedRaw!CA:CA)</f>
        <v>0</v>
      </c>
      <c r="BZ58">
        <f>SUMIF(ConfirmedRaw!$B:$B,$B58,ConfirmedRaw!CB:CB)</f>
        <v>0</v>
      </c>
      <c r="CA58">
        <f>SUMIF(ConfirmedRaw!$B:$B,$B58,ConfirmedRaw!CC:CC)</f>
        <v>0</v>
      </c>
      <c r="CB58">
        <f>SUMIF(ConfirmedRaw!$B:$B,$B58,ConfirmedRaw!CD:CD)</f>
        <v>0</v>
      </c>
      <c r="CC58">
        <f>SUMIF(ConfirmedRaw!$B:$B,$B58,ConfirmedRaw!CE:CE)</f>
        <v>0</v>
      </c>
      <c r="CD58">
        <f>SUMIF(ConfirmedRaw!$B:$B,$B58,ConfirmedRaw!CF:CF)</f>
        <v>0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0</v>
      </c>
      <c r="BY59">
        <f>SUMIF(ConfirmedRaw!$B:$B,$B59,ConfirmedRaw!CA:CA)</f>
        <v>0</v>
      </c>
      <c r="BZ59">
        <f>SUMIF(ConfirmedRaw!$B:$B,$B59,ConfirmedRaw!CB:CB)</f>
        <v>0</v>
      </c>
      <c r="CA59">
        <f>SUMIF(ConfirmedRaw!$B:$B,$B59,ConfirmedRaw!CC:CC)</f>
        <v>0</v>
      </c>
      <c r="CB59">
        <f>SUMIF(ConfirmedRaw!$B:$B,$B59,ConfirmedRaw!CD:CD)</f>
        <v>0</v>
      </c>
      <c r="CC59">
        <f>SUMIF(ConfirmedRaw!$B:$B,$B59,ConfirmedRaw!CE:CE)</f>
        <v>0</v>
      </c>
      <c r="CD59">
        <f>SUMIF(ConfirmedRaw!$B:$B,$B59,ConfirmedRaw!CF:CF)</f>
        <v>0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0</v>
      </c>
      <c r="BY60">
        <f>SUMIF(ConfirmedRaw!$B:$B,$B60,ConfirmedRaw!CA:CA)</f>
        <v>0</v>
      </c>
      <c r="BZ60">
        <f>SUMIF(ConfirmedRaw!$B:$B,$B60,ConfirmedRaw!CB:CB)</f>
        <v>0</v>
      </c>
      <c r="CA60">
        <f>SUMIF(ConfirmedRaw!$B:$B,$B60,ConfirmedRaw!CC:CC)</f>
        <v>0</v>
      </c>
      <c r="CB60">
        <f>SUMIF(ConfirmedRaw!$B:$B,$B60,ConfirmedRaw!CD:CD)</f>
        <v>0</v>
      </c>
      <c r="CC60">
        <f>SUMIF(ConfirmedRaw!$B:$B,$B60,ConfirmedRaw!CE:CE)</f>
        <v>0</v>
      </c>
      <c r="CD60">
        <f>SUMIF(ConfirmedRaw!$B:$B,$B60,ConfirmedRaw!CF:CF)</f>
        <v>0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0</v>
      </c>
      <c r="BY61">
        <f>SUMIF(ConfirmedRaw!$B:$B,$B61,ConfirmedRaw!CA:CA)</f>
        <v>0</v>
      </c>
      <c r="BZ61">
        <f>SUMIF(ConfirmedRaw!$B:$B,$B61,ConfirmedRaw!CB:CB)</f>
        <v>0</v>
      </c>
      <c r="CA61">
        <f>SUMIF(ConfirmedRaw!$B:$B,$B61,ConfirmedRaw!CC:CC)</f>
        <v>0</v>
      </c>
      <c r="CB61">
        <f>SUMIF(ConfirmedRaw!$B:$B,$B61,ConfirmedRaw!CD:CD)</f>
        <v>0</v>
      </c>
      <c r="CC61">
        <f>SUMIF(ConfirmedRaw!$B:$B,$B61,ConfirmedRaw!CE:CE)</f>
        <v>0</v>
      </c>
      <c r="CD61">
        <f>SUMIF(ConfirmedRaw!$B:$B,$B61,ConfirmedRaw!CF:CF)</f>
        <v>0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0</v>
      </c>
      <c r="BY62">
        <f>SUMIF(ConfirmedRaw!$B:$B,$B62,ConfirmedRaw!CA:CA)</f>
        <v>0</v>
      </c>
      <c r="BZ62">
        <f>SUMIF(ConfirmedRaw!$B:$B,$B62,ConfirmedRaw!CB:CB)</f>
        <v>0</v>
      </c>
      <c r="CA62">
        <f>SUMIF(ConfirmedRaw!$B:$B,$B62,ConfirmedRaw!CC:CC)</f>
        <v>0</v>
      </c>
      <c r="CB62">
        <f>SUMIF(ConfirmedRaw!$B:$B,$B62,ConfirmedRaw!CD:CD)</f>
        <v>0</v>
      </c>
      <c r="CC62">
        <f>SUMIF(ConfirmedRaw!$B:$B,$B62,ConfirmedRaw!CE:CE)</f>
        <v>0</v>
      </c>
      <c r="CD62">
        <f>SUMIF(ConfirmedRaw!$B:$B,$B62,ConfirmedRaw!CF:CF)</f>
        <v>0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0</v>
      </c>
      <c r="BY63">
        <f>SUMIF(ConfirmedRaw!$B:$B,$B63,ConfirmedRaw!CA:CA)</f>
        <v>0</v>
      </c>
      <c r="BZ63">
        <f>SUMIF(ConfirmedRaw!$B:$B,$B63,ConfirmedRaw!CB:CB)</f>
        <v>0</v>
      </c>
      <c r="CA63">
        <f>SUMIF(ConfirmedRaw!$B:$B,$B63,ConfirmedRaw!CC:CC)</f>
        <v>0</v>
      </c>
      <c r="CB63">
        <f>SUMIF(ConfirmedRaw!$B:$B,$B63,ConfirmedRaw!CD:CD)</f>
        <v>0</v>
      </c>
      <c r="CC63">
        <f>SUMIF(ConfirmedRaw!$B:$B,$B63,ConfirmedRaw!CE:CE)</f>
        <v>0</v>
      </c>
      <c r="CD63">
        <f>SUMIF(ConfirmedRaw!$B:$B,$B63,ConfirmedRaw!CF:CF)</f>
        <v>0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0</v>
      </c>
      <c r="BY64">
        <f>SUMIF(ConfirmedRaw!$B:$B,$B64,ConfirmedRaw!CA:CA)</f>
        <v>0</v>
      </c>
      <c r="BZ64">
        <f>SUMIF(ConfirmedRaw!$B:$B,$B64,ConfirmedRaw!CB:CB)</f>
        <v>0</v>
      </c>
      <c r="CA64">
        <f>SUMIF(ConfirmedRaw!$B:$B,$B64,ConfirmedRaw!CC:CC)</f>
        <v>0</v>
      </c>
      <c r="CB64">
        <f>SUMIF(ConfirmedRaw!$B:$B,$B64,ConfirmedRaw!CD:CD)</f>
        <v>0</v>
      </c>
      <c r="CC64">
        <f>SUMIF(ConfirmedRaw!$B:$B,$B64,ConfirmedRaw!CE:CE)</f>
        <v>0</v>
      </c>
      <c r="CD64">
        <f>SUMIF(ConfirmedRaw!$B:$B,$B64,ConfirmedRaw!CF:CF)</f>
        <v>0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0</v>
      </c>
      <c r="BY65">
        <f>SUMIF(ConfirmedRaw!$B:$B,$B65,ConfirmedRaw!CA:CA)</f>
        <v>0</v>
      </c>
      <c r="BZ65">
        <f>SUMIF(ConfirmedRaw!$B:$B,$B65,ConfirmedRaw!CB:CB)</f>
        <v>0</v>
      </c>
      <c r="CA65">
        <f>SUMIF(ConfirmedRaw!$B:$B,$B65,ConfirmedRaw!CC:CC)</f>
        <v>0</v>
      </c>
      <c r="CB65">
        <f>SUMIF(ConfirmedRaw!$B:$B,$B65,ConfirmedRaw!CD:CD)</f>
        <v>0</v>
      </c>
      <c r="CC65">
        <f>SUMIF(ConfirmedRaw!$B:$B,$B65,ConfirmedRaw!CE:CE)</f>
        <v>0</v>
      </c>
      <c r="CD65">
        <f>SUMIF(ConfirmedRaw!$B:$B,$B65,ConfirmedRaw!CF:CF)</f>
        <v>0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0</v>
      </c>
      <c r="BY66">
        <f>SUMIF(ConfirmedRaw!$B:$B,$B66,ConfirmedRaw!CA:CA)</f>
        <v>0</v>
      </c>
      <c r="BZ66">
        <f>SUMIF(ConfirmedRaw!$B:$B,$B66,ConfirmedRaw!CB:CB)</f>
        <v>0</v>
      </c>
      <c r="CA66">
        <f>SUMIF(ConfirmedRaw!$B:$B,$B66,ConfirmedRaw!CC:CC)</f>
        <v>0</v>
      </c>
      <c r="CB66">
        <f>SUMIF(ConfirmedRaw!$B:$B,$B66,ConfirmedRaw!CD:CD)</f>
        <v>0</v>
      </c>
      <c r="CC66">
        <f>SUMIF(ConfirmedRaw!$B:$B,$B66,ConfirmedRaw!CE:CE)</f>
        <v>0</v>
      </c>
      <c r="CD66">
        <f>SUMIF(ConfirmedRaw!$B:$B,$B66,ConfirmedRaw!CF:CF)</f>
        <v>0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0</v>
      </c>
      <c r="BY67">
        <f>SUMIF(ConfirmedRaw!$B:$B,$B67,ConfirmedRaw!CA:CA)</f>
        <v>0</v>
      </c>
      <c r="BZ67">
        <f>SUMIF(ConfirmedRaw!$B:$B,$B67,ConfirmedRaw!CB:CB)</f>
        <v>0</v>
      </c>
      <c r="CA67">
        <f>SUMIF(ConfirmedRaw!$B:$B,$B67,ConfirmedRaw!CC:CC)</f>
        <v>0</v>
      </c>
      <c r="CB67">
        <f>SUMIF(ConfirmedRaw!$B:$B,$B67,ConfirmedRaw!CD:CD)</f>
        <v>0</v>
      </c>
      <c r="CC67">
        <f>SUMIF(ConfirmedRaw!$B:$B,$B67,ConfirmedRaw!CE:CE)</f>
        <v>0</v>
      </c>
      <c r="CD67">
        <f>SUMIF(ConfirmedRaw!$B:$B,$B67,ConfirmedRaw!CF:CF)</f>
        <v>0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0</v>
      </c>
      <c r="BY68">
        <f>SUMIF(ConfirmedRaw!$B:$B,$B68,ConfirmedRaw!CA:CA)</f>
        <v>0</v>
      </c>
      <c r="BZ68">
        <f>SUMIF(ConfirmedRaw!$B:$B,$B68,ConfirmedRaw!CB:CB)</f>
        <v>0</v>
      </c>
      <c r="CA68">
        <f>SUMIF(ConfirmedRaw!$B:$B,$B68,ConfirmedRaw!CC:CC)</f>
        <v>0</v>
      </c>
      <c r="CB68">
        <f>SUMIF(ConfirmedRaw!$B:$B,$B68,ConfirmedRaw!CD:CD)</f>
        <v>0</v>
      </c>
      <c r="CC68">
        <f>SUMIF(ConfirmedRaw!$B:$B,$B68,ConfirmedRaw!CE:CE)</f>
        <v>0</v>
      </c>
      <c r="CD68">
        <f>SUMIF(ConfirmedRaw!$B:$B,$B68,ConfirmedRaw!CF:CF)</f>
        <v>0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0</v>
      </c>
      <c r="BY69">
        <f>SUMIF(ConfirmedRaw!$B:$B,$B69,ConfirmedRaw!CA:CA)</f>
        <v>0</v>
      </c>
      <c r="BZ69">
        <f>SUMIF(ConfirmedRaw!$B:$B,$B69,ConfirmedRaw!CB:CB)</f>
        <v>0</v>
      </c>
      <c r="CA69">
        <f>SUMIF(ConfirmedRaw!$B:$B,$B69,ConfirmedRaw!CC:CC)</f>
        <v>0</v>
      </c>
      <c r="CB69">
        <f>SUMIF(ConfirmedRaw!$B:$B,$B69,ConfirmedRaw!CD:CD)</f>
        <v>0</v>
      </c>
      <c r="CC69">
        <f>SUMIF(ConfirmedRaw!$B:$B,$B69,ConfirmedRaw!CE:CE)</f>
        <v>0</v>
      </c>
      <c r="CD69">
        <f>SUMIF(ConfirmedRaw!$B:$B,$B69,ConfirmedRaw!CF:CF)</f>
        <v>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0</v>
      </c>
      <c r="BY70">
        <f>SUMIF(ConfirmedRaw!$B:$B,$B70,ConfirmedRaw!CA:CA)</f>
        <v>0</v>
      </c>
      <c r="BZ70">
        <f>SUMIF(ConfirmedRaw!$B:$B,$B70,ConfirmedRaw!CB:CB)</f>
        <v>0</v>
      </c>
      <c r="CA70">
        <f>SUMIF(ConfirmedRaw!$B:$B,$B70,ConfirmedRaw!CC:CC)</f>
        <v>0</v>
      </c>
      <c r="CB70">
        <f>SUMIF(ConfirmedRaw!$B:$B,$B70,ConfirmedRaw!CD:CD)</f>
        <v>0</v>
      </c>
      <c r="CC70">
        <f>SUMIF(ConfirmedRaw!$B:$B,$B70,ConfirmedRaw!CE:CE)</f>
        <v>0</v>
      </c>
      <c r="CD70">
        <f>SUMIF(ConfirmedRaw!$B:$B,$B70,ConfirmedRaw!CF:CF)</f>
        <v>0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0</v>
      </c>
      <c r="BY71">
        <f>SUMIF(ConfirmedRaw!$B:$B,$B71,ConfirmedRaw!CA:CA)</f>
        <v>0</v>
      </c>
      <c r="BZ71">
        <f>SUMIF(ConfirmedRaw!$B:$B,$B71,ConfirmedRaw!CB:CB)</f>
        <v>0</v>
      </c>
      <c r="CA71">
        <f>SUMIF(ConfirmedRaw!$B:$B,$B71,ConfirmedRaw!CC:CC)</f>
        <v>0</v>
      </c>
      <c r="CB71">
        <f>SUMIF(ConfirmedRaw!$B:$B,$B71,ConfirmedRaw!CD:CD)</f>
        <v>0</v>
      </c>
      <c r="CC71">
        <f>SUMIF(ConfirmedRaw!$B:$B,$B71,ConfirmedRaw!CE:CE)</f>
        <v>0</v>
      </c>
      <c r="CD71">
        <f>SUMIF(ConfirmedRaw!$B:$B,$B71,ConfirmedRaw!CF:CF)</f>
        <v>0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0</v>
      </c>
      <c r="BY72">
        <f>SUMIF(ConfirmedRaw!$B:$B,$B72,ConfirmedRaw!CA:CA)</f>
        <v>0</v>
      </c>
      <c r="BZ72">
        <f>SUMIF(ConfirmedRaw!$B:$B,$B72,ConfirmedRaw!CB:CB)</f>
        <v>0</v>
      </c>
      <c r="CA72">
        <f>SUMIF(ConfirmedRaw!$B:$B,$B72,ConfirmedRaw!CC:CC)</f>
        <v>0</v>
      </c>
      <c r="CB72">
        <f>SUMIF(ConfirmedRaw!$B:$B,$B72,ConfirmedRaw!CD:CD)</f>
        <v>0</v>
      </c>
      <c r="CC72">
        <f>SUMIF(ConfirmedRaw!$B:$B,$B72,ConfirmedRaw!CE:CE)</f>
        <v>0</v>
      </c>
      <c r="CD72">
        <f>SUMIF(ConfirmedRaw!$B:$B,$B72,ConfirmedRaw!CF:CF)</f>
        <v>0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0</v>
      </c>
      <c r="BY73">
        <f>SUMIF(ConfirmedRaw!$B:$B,$B73,ConfirmedRaw!CA:CA)</f>
        <v>0</v>
      </c>
      <c r="BZ73">
        <f>SUMIF(ConfirmedRaw!$B:$B,$B73,ConfirmedRaw!CB:CB)</f>
        <v>0</v>
      </c>
      <c r="CA73">
        <f>SUMIF(ConfirmedRaw!$B:$B,$B73,ConfirmedRaw!CC:CC)</f>
        <v>0</v>
      </c>
      <c r="CB73">
        <f>SUMIF(ConfirmedRaw!$B:$B,$B73,ConfirmedRaw!CD:CD)</f>
        <v>0</v>
      </c>
      <c r="CC73">
        <f>SUMIF(ConfirmedRaw!$B:$B,$B73,ConfirmedRaw!CE:CE)</f>
        <v>0</v>
      </c>
      <c r="CD73">
        <f>SUMIF(ConfirmedRaw!$B:$B,$B73,ConfirmedRaw!CF:CF)</f>
        <v>0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0</v>
      </c>
      <c r="BY74">
        <f>SUMIF(ConfirmedRaw!$B:$B,$B74,ConfirmedRaw!CA:CA)</f>
        <v>0</v>
      </c>
      <c r="BZ74">
        <f>SUMIF(ConfirmedRaw!$B:$B,$B74,ConfirmedRaw!CB:CB)</f>
        <v>0</v>
      </c>
      <c r="CA74">
        <f>SUMIF(ConfirmedRaw!$B:$B,$B74,ConfirmedRaw!CC:CC)</f>
        <v>0</v>
      </c>
      <c r="CB74">
        <f>SUMIF(ConfirmedRaw!$B:$B,$B74,ConfirmedRaw!CD:CD)</f>
        <v>0</v>
      </c>
      <c r="CC74">
        <f>SUMIF(ConfirmedRaw!$B:$B,$B74,ConfirmedRaw!CE:CE)</f>
        <v>0</v>
      </c>
      <c r="CD74">
        <f>SUMIF(ConfirmedRaw!$B:$B,$B74,ConfirmedRaw!CF:CF)</f>
        <v>0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0</v>
      </c>
      <c r="BY75">
        <f>SUMIF(ConfirmedRaw!$B:$B,$B75,ConfirmedRaw!CA:CA)</f>
        <v>0</v>
      </c>
      <c r="BZ75">
        <f>SUMIF(ConfirmedRaw!$B:$B,$B75,ConfirmedRaw!CB:CB)</f>
        <v>0</v>
      </c>
      <c r="CA75">
        <f>SUMIF(ConfirmedRaw!$B:$B,$B75,ConfirmedRaw!CC:CC)</f>
        <v>0</v>
      </c>
      <c r="CB75">
        <f>SUMIF(ConfirmedRaw!$B:$B,$B75,ConfirmedRaw!CD:CD)</f>
        <v>0</v>
      </c>
      <c r="CC75">
        <f>SUMIF(ConfirmedRaw!$B:$B,$B75,ConfirmedRaw!CE:CE)</f>
        <v>0</v>
      </c>
      <c r="CD75">
        <f>SUMIF(ConfirmedRaw!$B:$B,$B75,ConfirmedRaw!CF:CF)</f>
        <v>0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0</v>
      </c>
      <c r="BY76">
        <f>SUMIF(ConfirmedRaw!$B:$B,$B76,ConfirmedRaw!CA:CA)</f>
        <v>0</v>
      </c>
      <c r="BZ76">
        <f>SUMIF(ConfirmedRaw!$B:$B,$B76,ConfirmedRaw!CB:CB)</f>
        <v>0</v>
      </c>
      <c r="CA76">
        <f>SUMIF(ConfirmedRaw!$B:$B,$B76,ConfirmedRaw!CC:CC)</f>
        <v>0</v>
      </c>
      <c r="CB76">
        <f>SUMIF(ConfirmedRaw!$B:$B,$B76,ConfirmedRaw!CD:CD)</f>
        <v>0</v>
      </c>
      <c r="CC76">
        <f>SUMIF(ConfirmedRaw!$B:$B,$B76,ConfirmedRaw!CE:CE)</f>
        <v>0</v>
      </c>
      <c r="CD76">
        <f>SUMIF(ConfirmedRaw!$B:$B,$B76,ConfirmedRaw!CF:CF)</f>
        <v>0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0</v>
      </c>
      <c r="BY77">
        <f>SUMIF(ConfirmedRaw!$B:$B,$B77,ConfirmedRaw!CA:CA)</f>
        <v>0</v>
      </c>
      <c r="BZ77">
        <f>SUMIF(ConfirmedRaw!$B:$B,$B77,ConfirmedRaw!CB:CB)</f>
        <v>0</v>
      </c>
      <c r="CA77">
        <f>SUMIF(ConfirmedRaw!$B:$B,$B77,ConfirmedRaw!CC:CC)</f>
        <v>0</v>
      </c>
      <c r="CB77">
        <f>SUMIF(ConfirmedRaw!$B:$B,$B77,ConfirmedRaw!CD:CD)</f>
        <v>0</v>
      </c>
      <c r="CC77">
        <f>SUMIF(ConfirmedRaw!$B:$B,$B77,ConfirmedRaw!CE:CE)</f>
        <v>0</v>
      </c>
      <c r="CD77">
        <f>SUMIF(ConfirmedRaw!$B:$B,$B77,ConfirmedRaw!CF:CF)</f>
        <v>0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0</v>
      </c>
      <c r="BY78">
        <f>SUMIF(ConfirmedRaw!$B:$B,$B78,ConfirmedRaw!CA:CA)</f>
        <v>0</v>
      </c>
      <c r="BZ78">
        <f>SUMIF(ConfirmedRaw!$B:$B,$B78,ConfirmedRaw!CB:CB)</f>
        <v>0</v>
      </c>
      <c r="CA78">
        <f>SUMIF(ConfirmedRaw!$B:$B,$B78,ConfirmedRaw!CC:CC)</f>
        <v>0</v>
      </c>
      <c r="CB78">
        <f>SUMIF(ConfirmedRaw!$B:$B,$B78,ConfirmedRaw!CD:CD)</f>
        <v>0</v>
      </c>
      <c r="CC78">
        <f>SUMIF(ConfirmedRaw!$B:$B,$B78,ConfirmedRaw!CE:CE)</f>
        <v>0</v>
      </c>
      <c r="CD78">
        <f>SUMIF(ConfirmedRaw!$B:$B,$B78,ConfirmedRaw!CF:CF)</f>
        <v>0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0</v>
      </c>
      <c r="BY79">
        <f>SUMIF(ConfirmedRaw!$B:$B,$B79,ConfirmedRaw!CA:CA)</f>
        <v>0</v>
      </c>
      <c r="BZ79">
        <f>SUMIF(ConfirmedRaw!$B:$B,$B79,ConfirmedRaw!CB:CB)</f>
        <v>0</v>
      </c>
      <c r="CA79">
        <f>SUMIF(ConfirmedRaw!$B:$B,$B79,ConfirmedRaw!CC:CC)</f>
        <v>0</v>
      </c>
      <c r="CB79">
        <f>SUMIF(ConfirmedRaw!$B:$B,$B79,ConfirmedRaw!CD:CD)</f>
        <v>0</v>
      </c>
      <c r="CC79">
        <f>SUMIF(ConfirmedRaw!$B:$B,$B79,ConfirmedRaw!CE:CE)</f>
        <v>0</v>
      </c>
      <c r="CD79">
        <f>SUMIF(ConfirmedRaw!$B:$B,$B79,ConfirmedRaw!CF:CF)</f>
        <v>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0</v>
      </c>
      <c r="BY80">
        <f>SUMIF(ConfirmedRaw!$B:$B,$B80,ConfirmedRaw!CA:CA)</f>
        <v>0</v>
      </c>
      <c r="BZ80">
        <f>SUMIF(ConfirmedRaw!$B:$B,$B80,ConfirmedRaw!CB:CB)</f>
        <v>0</v>
      </c>
      <c r="CA80">
        <f>SUMIF(ConfirmedRaw!$B:$B,$B80,ConfirmedRaw!CC:CC)</f>
        <v>0</v>
      </c>
      <c r="CB80">
        <f>SUMIF(ConfirmedRaw!$B:$B,$B80,ConfirmedRaw!CD:CD)</f>
        <v>0</v>
      </c>
      <c r="CC80">
        <f>SUMIF(ConfirmedRaw!$B:$B,$B80,ConfirmedRaw!CE:CE)</f>
        <v>0</v>
      </c>
      <c r="CD80">
        <f>SUMIF(ConfirmedRaw!$B:$B,$B80,ConfirmedRaw!CF:CF)</f>
        <v>0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0</v>
      </c>
      <c r="BY81">
        <f>SUMIF(ConfirmedRaw!$B:$B,$B81,ConfirmedRaw!CA:CA)</f>
        <v>0</v>
      </c>
      <c r="BZ81">
        <f>SUMIF(ConfirmedRaw!$B:$B,$B81,ConfirmedRaw!CB:CB)</f>
        <v>0</v>
      </c>
      <c r="CA81">
        <f>SUMIF(ConfirmedRaw!$B:$B,$B81,ConfirmedRaw!CC:CC)</f>
        <v>0</v>
      </c>
      <c r="CB81">
        <f>SUMIF(ConfirmedRaw!$B:$B,$B81,ConfirmedRaw!CD:CD)</f>
        <v>0</v>
      </c>
      <c r="CC81">
        <f>SUMIF(ConfirmedRaw!$B:$B,$B81,ConfirmedRaw!CE:CE)</f>
        <v>0</v>
      </c>
      <c r="CD81">
        <f>SUMIF(ConfirmedRaw!$B:$B,$B81,ConfirmedRaw!CF:CF)</f>
        <v>0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0</v>
      </c>
      <c r="BY82">
        <f>SUMIF(ConfirmedRaw!$B:$B,$B82,ConfirmedRaw!CA:CA)</f>
        <v>0</v>
      </c>
      <c r="BZ82">
        <f>SUMIF(ConfirmedRaw!$B:$B,$B82,ConfirmedRaw!CB:CB)</f>
        <v>0</v>
      </c>
      <c r="CA82">
        <f>SUMIF(ConfirmedRaw!$B:$B,$B82,ConfirmedRaw!CC:CC)</f>
        <v>0</v>
      </c>
      <c r="CB82">
        <f>SUMIF(ConfirmedRaw!$B:$B,$B82,ConfirmedRaw!CD:CD)</f>
        <v>0</v>
      </c>
      <c r="CC82">
        <f>SUMIF(ConfirmedRaw!$B:$B,$B82,ConfirmedRaw!CE:CE)</f>
        <v>0</v>
      </c>
      <c r="CD82">
        <f>SUMIF(ConfirmedRaw!$B:$B,$B82,ConfirmedRaw!CF:CF)</f>
        <v>0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0</v>
      </c>
      <c r="BY83">
        <f>SUMIF(ConfirmedRaw!$B:$B,$B83,ConfirmedRaw!CA:CA)</f>
        <v>0</v>
      </c>
      <c r="BZ83">
        <f>SUMIF(ConfirmedRaw!$B:$B,$B83,ConfirmedRaw!CB:CB)</f>
        <v>0</v>
      </c>
      <c r="CA83">
        <f>SUMIF(ConfirmedRaw!$B:$B,$B83,ConfirmedRaw!CC:CC)</f>
        <v>0</v>
      </c>
      <c r="CB83">
        <f>SUMIF(ConfirmedRaw!$B:$B,$B83,ConfirmedRaw!CD:CD)</f>
        <v>0</v>
      </c>
      <c r="CC83">
        <f>SUMIF(ConfirmedRaw!$B:$B,$B83,ConfirmedRaw!CE:CE)</f>
        <v>0</v>
      </c>
      <c r="CD83">
        <f>SUMIF(ConfirmedRaw!$B:$B,$B83,ConfirmedRaw!CF:CF)</f>
        <v>0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0</v>
      </c>
      <c r="BY84">
        <f>SUMIF(ConfirmedRaw!$B:$B,$B84,ConfirmedRaw!CA:CA)</f>
        <v>0</v>
      </c>
      <c r="BZ84">
        <f>SUMIF(ConfirmedRaw!$B:$B,$B84,ConfirmedRaw!CB:CB)</f>
        <v>0</v>
      </c>
      <c r="CA84">
        <f>SUMIF(ConfirmedRaw!$B:$B,$B84,ConfirmedRaw!CC:CC)</f>
        <v>0</v>
      </c>
      <c r="CB84">
        <f>SUMIF(ConfirmedRaw!$B:$B,$B84,ConfirmedRaw!CD:CD)</f>
        <v>0</v>
      </c>
      <c r="CC84">
        <f>SUMIF(ConfirmedRaw!$B:$B,$B84,ConfirmedRaw!CE:CE)</f>
        <v>0</v>
      </c>
      <c r="CD84">
        <f>SUMIF(ConfirmedRaw!$B:$B,$B84,ConfirmedRaw!CF:CF)</f>
        <v>0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0</v>
      </c>
      <c r="BY85">
        <f>SUMIF(ConfirmedRaw!$B:$B,$B85,ConfirmedRaw!CA:CA)</f>
        <v>0</v>
      </c>
      <c r="BZ85">
        <f>SUMIF(ConfirmedRaw!$B:$B,$B85,ConfirmedRaw!CB:CB)</f>
        <v>0</v>
      </c>
      <c r="CA85">
        <f>SUMIF(ConfirmedRaw!$B:$B,$B85,ConfirmedRaw!CC:CC)</f>
        <v>0</v>
      </c>
      <c r="CB85">
        <f>SUMIF(ConfirmedRaw!$B:$B,$B85,ConfirmedRaw!CD:CD)</f>
        <v>0</v>
      </c>
      <c r="CC85">
        <f>SUMIF(ConfirmedRaw!$B:$B,$B85,ConfirmedRaw!CE:CE)</f>
        <v>0</v>
      </c>
      <c r="CD85">
        <f>SUMIF(ConfirmedRaw!$B:$B,$B85,ConfirmedRaw!CF:CF)</f>
        <v>0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0</v>
      </c>
      <c r="BY86">
        <f>SUMIF(ConfirmedRaw!$B:$B,$B86,ConfirmedRaw!CA:CA)</f>
        <v>0</v>
      </c>
      <c r="BZ86">
        <f>SUMIF(ConfirmedRaw!$B:$B,$B86,ConfirmedRaw!CB:CB)</f>
        <v>0</v>
      </c>
      <c r="CA86">
        <f>SUMIF(ConfirmedRaw!$B:$B,$B86,ConfirmedRaw!CC:CC)</f>
        <v>0</v>
      </c>
      <c r="CB86">
        <f>SUMIF(ConfirmedRaw!$B:$B,$B86,ConfirmedRaw!CD:CD)</f>
        <v>0</v>
      </c>
      <c r="CC86">
        <f>SUMIF(ConfirmedRaw!$B:$B,$B86,ConfirmedRaw!CE:CE)</f>
        <v>0</v>
      </c>
      <c r="CD86">
        <f>SUMIF(ConfirmedRaw!$B:$B,$B86,ConfirmedRaw!CF:CF)</f>
        <v>0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0</v>
      </c>
      <c r="BY87">
        <f>SUMIF(ConfirmedRaw!$B:$B,$B87,ConfirmedRaw!CA:CA)</f>
        <v>0</v>
      </c>
      <c r="BZ87">
        <f>SUMIF(ConfirmedRaw!$B:$B,$B87,ConfirmedRaw!CB:CB)</f>
        <v>0</v>
      </c>
      <c r="CA87">
        <f>SUMIF(ConfirmedRaw!$B:$B,$B87,ConfirmedRaw!CC:CC)</f>
        <v>0</v>
      </c>
      <c r="CB87">
        <f>SUMIF(ConfirmedRaw!$B:$B,$B87,ConfirmedRaw!CD:CD)</f>
        <v>0</v>
      </c>
      <c r="CC87">
        <f>SUMIF(ConfirmedRaw!$B:$B,$B87,ConfirmedRaw!CE:CE)</f>
        <v>0</v>
      </c>
      <c r="CD87">
        <f>SUMIF(ConfirmedRaw!$B:$B,$B87,ConfirmedRaw!CF:CF)</f>
        <v>0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0</v>
      </c>
      <c r="BY88">
        <f>SUMIF(ConfirmedRaw!$B:$B,$B88,ConfirmedRaw!CA:CA)</f>
        <v>0</v>
      </c>
      <c r="BZ88">
        <f>SUMIF(ConfirmedRaw!$B:$B,$B88,ConfirmedRaw!CB:CB)</f>
        <v>0</v>
      </c>
      <c r="CA88">
        <f>SUMIF(ConfirmedRaw!$B:$B,$B88,ConfirmedRaw!CC:CC)</f>
        <v>0</v>
      </c>
      <c r="CB88">
        <f>SUMIF(ConfirmedRaw!$B:$B,$B88,ConfirmedRaw!CD:CD)</f>
        <v>0</v>
      </c>
      <c r="CC88">
        <f>SUMIF(ConfirmedRaw!$B:$B,$B88,ConfirmedRaw!CE:CE)</f>
        <v>0</v>
      </c>
      <c r="CD88">
        <f>SUMIF(ConfirmedRaw!$B:$B,$B88,ConfirmedRaw!CF:CF)</f>
        <v>0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0</v>
      </c>
      <c r="BY89">
        <f>SUMIF(ConfirmedRaw!$B:$B,$B89,ConfirmedRaw!CA:CA)</f>
        <v>0</v>
      </c>
      <c r="BZ89">
        <f>SUMIF(ConfirmedRaw!$B:$B,$B89,ConfirmedRaw!CB:CB)</f>
        <v>0</v>
      </c>
      <c r="CA89">
        <f>SUMIF(ConfirmedRaw!$B:$B,$B89,ConfirmedRaw!CC:CC)</f>
        <v>0</v>
      </c>
      <c r="CB89">
        <f>SUMIF(ConfirmedRaw!$B:$B,$B89,ConfirmedRaw!CD:CD)</f>
        <v>0</v>
      </c>
      <c r="CC89">
        <f>SUMIF(ConfirmedRaw!$B:$B,$B89,ConfirmedRaw!CE:CE)</f>
        <v>0</v>
      </c>
      <c r="CD89">
        <f>SUMIF(ConfirmedRaw!$B:$B,$B89,ConfirmedRaw!CF:CF)</f>
        <v>0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0</v>
      </c>
      <c r="BY90">
        <f>SUMIF(ConfirmedRaw!$B:$B,$B90,ConfirmedRaw!CA:CA)</f>
        <v>0</v>
      </c>
      <c r="BZ90">
        <f>SUMIF(ConfirmedRaw!$B:$B,$B90,ConfirmedRaw!CB:CB)</f>
        <v>0</v>
      </c>
      <c r="CA90">
        <f>SUMIF(ConfirmedRaw!$B:$B,$B90,ConfirmedRaw!CC:CC)</f>
        <v>0</v>
      </c>
      <c r="CB90">
        <f>SUMIF(ConfirmedRaw!$B:$B,$B90,ConfirmedRaw!CD:CD)</f>
        <v>0</v>
      </c>
      <c r="CC90">
        <f>SUMIF(ConfirmedRaw!$B:$B,$B90,ConfirmedRaw!CE:CE)</f>
        <v>0</v>
      </c>
      <c r="CD90">
        <f>SUMIF(ConfirmedRaw!$B:$B,$B90,ConfirmedRaw!CF:CF)</f>
        <v>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0</v>
      </c>
      <c r="BY91">
        <f>SUMIF(ConfirmedRaw!$B:$B,$B91,ConfirmedRaw!CA:CA)</f>
        <v>0</v>
      </c>
      <c r="BZ91">
        <f>SUMIF(ConfirmedRaw!$B:$B,$B91,ConfirmedRaw!CB:CB)</f>
        <v>0</v>
      </c>
      <c r="CA91">
        <f>SUMIF(ConfirmedRaw!$B:$B,$B91,ConfirmedRaw!CC:CC)</f>
        <v>0</v>
      </c>
      <c r="CB91">
        <f>SUMIF(ConfirmedRaw!$B:$B,$B91,ConfirmedRaw!CD:CD)</f>
        <v>0</v>
      </c>
      <c r="CC91">
        <f>SUMIF(ConfirmedRaw!$B:$B,$B91,ConfirmedRaw!CE:CE)</f>
        <v>0</v>
      </c>
      <c r="CD91">
        <f>SUMIF(ConfirmedRaw!$B:$B,$B91,ConfirmedRaw!CF:CF)</f>
        <v>0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0</v>
      </c>
      <c r="BY92">
        <f>SUMIF(ConfirmedRaw!$B:$B,$B92,ConfirmedRaw!CA:CA)</f>
        <v>0</v>
      </c>
      <c r="BZ92">
        <f>SUMIF(ConfirmedRaw!$B:$B,$B92,ConfirmedRaw!CB:CB)</f>
        <v>0</v>
      </c>
      <c r="CA92">
        <f>SUMIF(ConfirmedRaw!$B:$B,$B92,ConfirmedRaw!CC:CC)</f>
        <v>0</v>
      </c>
      <c r="CB92">
        <f>SUMIF(ConfirmedRaw!$B:$B,$B92,ConfirmedRaw!CD:CD)</f>
        <v>0</v>
      </c>
      <c r="CC92">
        <f>SUMIF(ConfirmedRaw!$B:$B,$B92,ConfirmedRaw!CE:CE)</f>
        <v>0</v>
      </c>
      <c r="CD92">
        <f>SUMIF(ConfirmedRaw!$B:$B,$B92,ConfirmedRaw!CF:CF)</f>
        <v>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0</v>
      </c>
      <c r="BY94">
        <f>SUMIF(ConfirmedRaw!$B:$B,$B94,ConfirmedRaw!CA:CA)</f>
        <v>0</v>
      </c>
      <c r="BZ94">
        <f>SUMIF(ConfirmedRaw!$B:$B,$B94,ConfirmedRaw!CB:CB)</f>
        <v>0</v>
      </c>
      <c r="CA94">
        <f>SUMIF(ConfirmedRaw!$B:$B,$B94,ConfirmedRaw!CC:CC)</f>
        <v>0</v>
      </c>
      <c r="CB94">
        <f>SUMIF(ConfirmedRaw!$B:$B,$B94,ConfirmedRaw!CD:CD)</f>
        <v>0</v>
      </c>
      <c r="CC94">
        <f>SUMIF(ConfirmedRaw!$B:$B,$B94,ConfirmedRaw!CE:CE)</f>
        <v>0</v>
      </c>
      <c r="CD94">
        <f>SUMIF(ConfirmedRaw!$B:$B,$B94,ConfirmedRaw!CF:CF)</f>
        <v>0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0</v>
      </c>
      <c r="BY96">
        <f>SUMIF(ConfirmedRaw!$B:$B,$B96,ConfirmedRaw!CA:CA)</f>
        <v>0</v>
      </c>
      <c r="BZ96">
        <f>SUMIF(ConfirmedRaw!$B:$B,$B96,ConfirmedRaw!CB:CB)</f>
        <v>0</v>
      </c>
      <c r="CA96">
        <f>SUMIF(ConfirmedRaw!$B:$B,$B96,ConfirmedRaw!CC:CC)</f>
        <v>0</v>
      </c>
      <c r="CB96">
        <f>SUMIF(ConfirmedRaw!$B:$B,$B96,ConfirmedRaw!CD:CD)</f>
        <v>0</v>
      </c>
      <c r="CC96">
        <f>SUMIF(ConfirmedRaw!$B:$B,$B96,ConfirmedRaw!CE:CE)</f>
        <v>0</v>
      </c>
      <c r="CD96">
        <f>SUMIF(ConfirmedRaw!$B:$B,$B96,ConfirmedRaw!CF:CF)</f>
        <v>0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0</v>
      </c>
      <c r="BY97">
        <f>SUMIF(ConfirmedRaw!$B:$B,$B97,ConfirmedRaw!CA:CA)</f>
        <v>0</v>
      </c>
      <c r="BZ97">
        <f>SUMIF(ConfirmedRaw!$B:$B,$B97,ConfirmedRaw!CB:CB)</f>
        <v>0</v>
      </c>
      <c r="CA97">
        <f>SUMIF(ConfirmedRaw!$B:$B,$B97,ConfirmedRaw!CC:CC)</f>
        <v>0</v>
      </c>
      <c r="CB97">
        <f>SUMIF(ConfirmedRaw!$B:$B,$B97,ConfirmedRaw!CD:CD)</f>
        <v>0</v>
      </c>
      <c r="CC97">
        <f>SUMIF(ConfirmedRaw!$B:$B,$B97,ConfirmedRaw!CE:CE)</f>
        <v>0</v>
      </c>
      <c r="CD97">
        <f>SUMIF(ConfirmedRaw!$B:$B,$B97,ConfirmedRaw!CF:CF)</f>
        <v>0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0</v>
      </c>
      <c r="BY98">
        <f>SUMIF(ConfirmedRaw!$B:$B,$B98,ConfirmedRaw!CA:CA)</f>
        <v>0</v>
      </c>
      <c r="BZ98">
        <f>SUMIF(ConfirmedRaw!$B:$B,$B98,ConfirmedRaw!CB:CB)</f>
        <v>0</v>
      </c>
      <c r="CA98">
        <f>SUMIF(ConfirmedRaw!$B:$B,$B98,ConfirmedRaw!CC:CC)</f>
        <v>0</v>
      </c>
      <c r="CB98">
        <f>SUMIF(ConfirmedRaw!$B:$B,$B98,ConfirmedRaw!CD:CD)</f>
        <v>0</v>
      </c>
      <c r="CC98">
        <f>SUMIF(ConfirmedRaw!$B:$B,$B98,ConfirmedRaw!CE:CE)</f>
        <v>0</v>
      </c>
      <c r="CD98">
        <f>SUMIF(ConfirmedRaw!$B:$B,$B98,ConfirmedRaw!CF:CF)</f>
        <v>0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0</v>
      </c>
      <c r="BY99">
        <f>SUMIF(ConfirmedRaw!$B:$B,$B99,ConfirmedRaw!CA:CA)</f>
        <v>0</v>
      </c>
      <c r="BZ99">
        <f>SUMIF(ConfirmedRaw!$B:$B,$B99,ConfirmedRaw!CB:CB)</f>
        <v>0</v>
      </c>
      <c r="CA99">
        <f>SUMIF(ConfirmedRaw!$B:$B,$B99,ConfirmedRaw!CC:CC)</f>
        <v>0</v>
      </c>
      <c r="CB99">
        <f>SUMIF(ConfirmedRaw!$B:$B,$B99,ConfirmedRaw!CD:CD)</f>
        <v>0</v>
      </c>
      <c r="CC99">
        <f>SUMIF(ConfirmedRaw!$B:$B,$B99,ConfirmedRaw!CE:CE)</f>
        <v>0</v>
      </c>
      <c r="CD99">
        <f>SUMIF(ConfirmedRaw!$B:$B,$B99,ConfirmedRaw!CF:CF)</f>
        <v>0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0</v>
      </c>
      <c r="BY100">
        <f>SUMIF(ConfirmedRaw!$B:$B,$B100,ConfirmedRaw!CA:CA)</f>
        <v>0</v>
      </c>
      <c r="BZ100">
        <f>SUMIF(ConfirmedRaw!$B:$B,$B100,ConfirmedRaw!CB:CB)</f>
        <v>0</v>
      </c>
      <c r="CA100">
        <f>SUMIF(ConfirmedRaw!$B:$B,$B100,ConfirmedRaw!CC:CC)</f>
        <v>0</v>
      </c>
      <c r="CB100">
        <f>SUMIF(ConfirmedRaw!$B:$B,$B100,ConfirmedRaw!CD:CD)</f>
        <v>0</v>
      </c>
      <c r="CC100">
        <f>SUMIF(ConfirmedRaw!$B:$B,$B100,ConfirmedRaw!CE:CE)</f>
        <v>0</v>
      </c>
      <c r="CD100">
        <f>SUMIF(ConfirmedRaw!$B:$B,$B100,ConfirmedRaw!CF:CF)</f>
        <v>0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0</v>
      </c>
      <c r="BY102">
        <f>SUMIF(ConfirmedRaw!$B:$B,$B102,ConfirmedRaw!CA:CA)</f>
        <v>0</v>
      </c>
      <c r="BZ102">
        <f>SUMIF(ConfirmedRaw!$B:$B,$B102,ConfirmedRaw!CB:CB)</f>
        <v>0</v>
      </c>
      <c r="CA102">
        <f>SUMIF(ConfirmedRaw!$B:$B,$B102,ConfirmedRaw!CC:CC)</f>
        <v>0</v>
      </c>
      <c r="CB102">
        <f>SUMIF(ConfirmedRaw!$B:$B,$B102,ConfirmedRaw!CD:CD)</f>
        <v>0</v>
      </c>
      <c r="CC102">
        <f>SUMIF(ConfirmedRaw!$B:$B,$B102,ConfirmedRaw!CE:CE)</f>
        <v>0</v>
      </c>
      <c r="CD102">
        <f>SUMIF(ConfirmedRaw!$B:$B,$B102,ConfirmedRaw!CF:CF)</f>
        <v>0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0</v>
      </c>
      <c r="BY104">
        <f>SUMIF(ConfirmedRaw!$B:$B,$B104,ConfirmedRaw!CA:CA)</f>
        <v>0</v>
      </c>
      <c r="BZ104">
        <f>SUMIF(ConfirmedRaw!$B:$B,$B104,ConfirmedRaw!CB:CB)</f>
        <v>0</v>
      </c>
      <c r="CA104">
        <f>SUMIF(ConfirmedRaw!$B:$B,$B104,ConfirmedRaw!CC:CC)</f>
        <v>0</v>
      </c>
      <c r="CB104">
        <f>SUMIF(ConfirmedRaw!$B:$B,$B104,ConfirmedRaw!CD:CD)</f>
        <v>0</v>
      </c>
      <c r="CC104">
        <f>SUMIF(ConfirmedRaw!$B:$B,$B104,ConfirmedRaw!CE:CE)</f>
        <v>0</v>
      </c>
      <c r="CD104">
        <f>SUMIF(ConfirmedRaw!$B:$B,$B104,ConfirmedRaw!CF:CF)</f>
        <v>0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0</v>
      </c>
      <c r="BY105">
        <f>SUMIF(ConfirmedRaw!$B:$B,$B105,ConfirmedRaw!CA:CA)</f>
        <v>0</v>
      </c>
      <c r="BZ105">
        <f>SUMIF(ConfirmedRaw!$B:$B,$B105,ConfirmedRaw!CB:CB)</f>
        <v>0</v>
      </c>
      <c r="CA105">
        <f>SUMIF(ConfirmedRaw!$B:$B,$B105,ConfirmedRaw!CC:CC)</f>
        <v>0</v>
      </c>
      <c r="CB105">
        <f>SUMIF(ConfirmedRaw!$B:$B,$B105,ConfirmedRaw!CD:CD)</f>
        <v>0</v>
      </c>
      <c r="CC105">
        <f>SUMIF(ConfirmedRaw!$B:$B,$B105,ConfirmedRaw!CE:CE)</f>
        <v>0</v>
      </c>
      <c r="CD105">
        <f>SUMIF(ConfirmedRaw!$B:$B,$B105,ConfirmedRaw!CF:CF)</f>
        <v>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0</v>
      </c>
      <c r="BY106">
        <f>SUMIF(ConfirmedRaw!$B:$B,$B106,ConfirmedRaw!CA:CA)</f>
        <v>0</v>
      </c>
      <c r="BZ106">
        <f>SUMIF(ConfirmedRaw!$B:$B,$B106,ConfirmedRaw!CB:CB)</f>
        <v>0</v>
      </c>
      <c r="CA106">
        <f>SUMIF(ConfirmedRaw!$B:$B,$B106,ConfirmedRaw!CC:CC)</f>
        <v>0</v>
      </c>
      <c r="CB106">
        <f>SUMIF(ConfirmedRaw!$B:$B,$B106,ConfirmedRaw!CD:CD)</f>
        <v>0</v>
      </c>
      <c r="CC106">
        <f>SUMIF(ConfirmedRaw!$B:$B,$B106,ConfirmedRaw!CE:CE)</f>
        <v>0</v>
      </c>
      <c r="CD106">
        <f>SUMIF(ConfirmedRaw!$B:$B,$B106,ConfirmedRaw!CF:CF)</f>
        <v>0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0</v>
      </c>
      <c r="BY107">
        <f>SUMIF(ConfirmedRaw!$B:$B,$B107,ConfirmedRaw!CA:CA)</f>
        <v>0</v>
      </c>
      <c r="BZ107">
        <f>SUMIF(ConfirmedRaw!$B:$B,$B107,ConfirmedRaw!CB:CB)</f>
        <v>0</v>
      </c>
      <c r="CA107">
        <f>SUMIF(ConfirmedRaw!$B:$B,$B107,ConfirmedRaw!CC:CC)</f>
        <v>0</v>
      </c>
      <c r="CB107">
        <f>SUMIF(ConfirmedRaw!$B:$B,$B107,ConfirmedRaw!CD:CD)</f>
        <v>0</v>
      </c>
      <c r="CC107">
        <f>SUMIF(ConfirmedRaw!$B:$B,$B107,ConfirmedRaw!CE:CE)</f>
        <v>0</v>
      </c>
      <c r="CD107">
        <f>SUMIF(ConfirmedRaw!$B:$B,$B107,ConfirmedRaw!CF:CF)</f>
        <v>0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0</v>
      </c>
      <c r="BY108">
        <f>SUMIF(ConfirmedRaw!$B:$B,$B108,ConfirmedRaw!CA:CA)</f>
        <v>0</v>
      </c>
      <c r="BZ108">
        <f>SUMIF(ConfirmedRaw!$B:$B,$B108,ConfirmedRaw!CB:CB)</f>
        <v>0</v>
      </c>
      <c r="CA108">
        <f>SUMIF(ConfirmedRaw!$B:$B,$B108,ConfirmedRaw!CC:CC)</f>
        <v>0</v>
      </c>
      <c r="CB108">
        <f>SUMIF(ConfirmedRaw!$B:$B,$B108,ConfirmedRaw!CD:CD)</f>
        <v>0</v>
      </c>
      <c r="CC108">
        <f>SUMIF(ConfirmedRaw!$B:$B,$B108,ConfirmedRaw!CE:CE)</f>
        <v>0</v>
      </c>
      <c r="CD108">
        <f>SUMIF(ConfirmedRaw!$B:$B,$B108,ConfirmedRaw!CF:CF)</f>
        <v>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0</v>
      </c>
      <c r="BY109">
        <f>SUMIF(ConfirmedRaw!$B:$B,$B109,ConfirmedRaw!CA:CA)</f>
        <v>0</v>
      </c>
      <c r="BZ109">
        <f>SUMIF(ConfirmedRaw!$B:$B,$B109,ConfirmedRaw!CB:CB)</f>
        <v>0</v>
      </c>
      <c r="CA109">
        <f>SUMIF(ConfirmedRaw!$B:$B,$B109,ConfirmedRaw!CC:CC)</f>
        <v>0</v>
      </c>
      <c r="CB109">
        <f>SUMIF(ConfirmedRaw!$B:$B,$B109,ConfirmedRaw!CD:CD)</f>
        <v>0</v>
      </c>
      <c r="CC109">
        <f>SUMIF(ConfirmedRaw!$B:$B,$B109,ConfirmedRaw!CE:CE)</f>
        <v>0</v>
      </c>
      <c r="CD109">
        <f>SUMIF(ConfirmedRaw!$B:$B,$B109,ConfirmedRaw!CF:CF)</f>
        <v>0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0</v>
      </c>
      <c r="BY110">
        <f>SUMIF(ConfirmedRaw!$B:$B,$B110,ConfirmedRaw!CA:CA)</f>
        <v>0</v>
      </c>
      <c r="BZ110">
        <f>SUMIF(ConfirmedRaw!$B:$B,$B110,ConfirmedRaw!CB:CB)</f>
        <v>0</v>
      </c>
      <c r="CA110">
        <f>SUMIF(ConfirmedRaw!$B:$B,$B110,ConfirmedRaw!CC:CC)</f>
        <v>0</v>
      </c>
      <c r="CB110">
        <f>SUMIF(ConfirmedRaw!$B:$B,$B110,ConfirmedRaw!CD:CD)</f>
        <v>0</v>
      </c>
      <c r="CC110">
        <f>SUMIF(ConfirmedRaw!$B:$B,$B110,ConfirmedRaw!CE:CE)</f>
        <v>0</v>
      </c>
      <c r="CD110">
        <f>SUMIF(ConfirmedRaw!$B:$B,$B110,ConfirmedRaw!CF:CF)</f>
        <v>0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0</v>
      </c>
      <c r="BY111">
        <f>SUMIF(ConfirmedRaw!$B:$B,$B111,ConfirmedRaw!CA:CA)</f>
        <v>0</v>
      </c>
      <c r="BZ111">
        <f>SUMIF(ConfirmedRaw!$B:$B,$B111,ConfirmedRaw!CB:CB)</f>
        <v>0</v>
      </c>
      <c r="CA111">
        <f>SUMIF(ConfirmedRaw!$B:$B,$B111,ConfirmedRaw!CC:CC)</f>
        <v>0</v>
      </c>
      <c r="CB111">
        <f>SUMIF(ConfirmedRaw!$B:$B,$B111,ConfirmedRaw!CD:CD)</f>
        <v>0</v>
      </c>
      <c r="CC111">
        <f>SUMIF(ConfirmedRaw!$B:$B,$B111,ConfirmedRaw!CE:CE)</f>
        <v>0</v>
      </c>
      <c r="CD111">
        <f>SUMIF(ConfirmedRaw!$B:$B,$B111,ConfirmedRaw!CF:CF)</f>
        <v>0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0</v>
      </c>
      <c r="BY112">
        <f>SUMIF(ConfirmedRaw!$B:$B,$B112,ConfirmedRaw!CA:CA)</f>
        <v>0</v>
      </c>
      <c r="BZ112">
        <f>SUMIF(ConfirmedRaw!$B:$B,$B112,ConfirmedRaw!CB:CB)</f>
        <v>0</v>
      </c>
      <c r="CA112">
        <f>SUMIF(ConfirmedRaw!$B:$B,$B112,ConfirmedRaw!CC:CC)</f>
        <v>0</v>
      </c>
      <c r="CB112">
        <f>SUMIF(ConfirmedRaw!$B:$B,$B112,ConfirmedRaw!CD:CD)</f>
        <v>0</v>
      </c>
      <c r="CC112">
        <f>SUMIF(ConfirmedRaw!$B:$B,$B112,ConfirmedRaw!CE:CE)</f>
        <v>0</v>
      </c>
      <c r="CD112">
        <f>SUMIF(ConfirmedRaw!$B:$B,$B112,ConfirmedRaw!CF:CF)</f>
        <v>0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0</v>
      </c>
      <c r="BY114">
        <f>SUMIF(ConfirmedRaw!$B:$B,$B114,ConfirmedRaw!CA:CA)</f>
        <v>0</v>
      </c>
      <c r="BZ114">
        <f>SUMIF(ConfirmedRaw!$B:$B,$B114,ConfirmedRaw!CB:CB)</f>
        <v>0</v>
      </c>
      <c r="CA114">
        <f>SUMIF(ConfirmedRaw!$B:$B,$B114,ConfirmedRaw!CC:CC)</f>
        <v>0</v>
      </c>
      <c r="CB114">
        <f>SUMIF(ConfirmedRaw!$B:$B,$B114,ConfirmedRaw!CD:CD)</f>
        <v>0</v>
      </c>
      <c r="CC114">
        <f>SUMIF(ConfirmedRaw!$B:$B,$B114,ConfirmedRaw!CE:CE)</f>
        <v>0</v>
      </c>
      <c r="CD114">
        <f>SUMIF(ConfirmedRaw!$B:$B,$B114,ConfirmedRaw!CF:CF)</f>
        <v>0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0</v>
      </c>
      <c r="BY115">
        <f>SUMIF(ConfirmedRaw!$B:$B,$B115,ConfirmedRaw!CA:CA)</f>
        <v>0</v>
      </c>
      <c r="BZ115">
        <f>SUMIF(ConfirmedRaw!$B:$B,$B115,ConfirmedRaw!CB:CB)</f>
        <v>0</v>
      </c>
      <c r="CA115">
        <f>SUMIF(ConfirmedRaw!$B:$B,$B115,ConfirmedRaw!CC:CC)</f>
        <v>0</v>
      </c>
      <c r="CB115">
        <f>SUMIF(ConfirmedRaw!$B:$B,$B115,ConfirmedRaw!CD:CD)</f>
        <v>0</v>
      </c>
      <c r="CC115">
        <f>SUMIF(ConfirmedRaw!$B:$B,$B115,ConfirmedRaw!CE:CE)</f>
        <v>0</v>
      </c>
      <c r="CD115">
        <f>SUMIF(ConfirmedRaw!$B:$B,$B115,ConfirmedRaw!CF:CF)</f>
        <v>0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0</v>
      </c>
      <c r="BY117">
        <f>SUMIF(ConfirmedRaw!$B:$B,$B117,ConfirmedRaw!CA:CA)</f>
        <v>0</v>
      </c>
      <c r="BZ117">
        <f>SUMIF(ConfirmedRaw!$B:$B,$B117,ConfirmedRaw!CB:CB)</f>
        <v>0</v>
      </c>
      <c r="CA117">
        <f>SUMIF(ConfirmedRaw!$B:$B,$B117,ConfirmedRaw!CC:CC)</f>
        <v>0</v>
      </c>
      <c r="CB117">
        <f>SUMIF(ConfirmedRaw!$B:$B,$B117,ConfirmedRaw!CD:CD)</f>
        <v>0</v>
      </c>
      <c r="CC117">
        <f>SUMIF(ConfirmedRaw!$B:$B,$B117,ConfirmedRaw!CE:CE)</f>
        <v>0</v>
      </c>
      <c r="CD117">
        <f>SUMIF(ConfirmedRaw!$B:$B,$B117,ConfirmedRaw!CF:CF)</f>
        <v>0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0</v>
      </c>
      <c r="BY118">
        <f>SUMIF(ConfirmedRaw!$B:$B,$B118,ConfirmedRaw!CA:CA)</f>
        <v>0</v>
      </c>
      <c r="BZ118">
        <f>SUMIF(ConfirmedRaw!$B:$B,$B118,ConfirmedRaw!CB:CB)</f>
        <v>0</v>
      </c>
      <c r="CA118">
        <f>SUMIF(ConfirmedRaw!$B:$B,$B118,ConfirmedRaw!CC:CC)</f>
        <v>0</v>
      </c>
      <c r="CB118">
        <f>SUMIF(ConfirmedRaw!$B:$B,$B118,ConfirmedRaw!CD:CD)</f>
        <v>0</v>
      </c>
      <c r="CC118">
        <f>SUMIF(ConfirmedRaw!$B:$B,$B118,ConfirmedRaw!CE:CE)</f>
        <v>0</v>
      </c>
      <c r="CD118">
        <f>SUMIF(ConfirmedRaw!$B:$B,$B118,ConfirmedRaw!CF:CF)</f>
        <v>0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0</v>
      </c>
      <c r="BY119">
        <f>SUMIF(ConfirmedRaw!$B:$B,$B119,ConfirmedRaw!CA:CA)</f>
        <v>0</v>
      </c>
      <c r="BZ119">
        <f>SUMIF(ConfirmedRaw!$B:$B,$B119,ConfirmedRaw!CB:CB)</f>
        <v>0</v>
      </c>
      <c r="CA119">
        <f>SUMIF(ConfirmedRaw!$B:$B,$B119,ConfirmedRaw!CC:CC)</f>
        <v>0</v>
      </c>
      <c r="CB119">
        <f>SUMIF(ConfirmedRaw!$B:$B,$B119,ConfirmedRaw!CD:CD)</f>
        <v>0</v>
      </c>
      <c r="CC119">
        <f>SUMIF(ConfirmedRaw!$B:$B,$B119,ConfirmedRaw!CE:CE)</f>
        <v>0</v>
      </c>
      <c r="CD119">
        <f>SUMIF(ConfirmedRaw!$B:$B,$B119,ConfirmedRaw!CF:CF)</f>
        <v>0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0</v>
      </c>
      <c r="BY120">
        <f>SUMIF(ConfirmedRaw!$B:$B,$B120,ConfirmedRaw!CA:CA)</f>
        <v>0</v>
      </c>
      <c r="BZ120">
        <f>SUMIF(ConfirmedRaw!$B:$B,$B120,ConfirmedRaw!CB:CB)</f>
        <v>0</v>
      </c>
      <c r="CA120">
        <f>SUMIF(ConfirmedRaw!$B:$B,$B120,ConfirmedRaw!CC:CC)</f>
        <v>0</v>
      </c>
      <c r="CB120">
        <f>SUMIF(ConfirmedRaw!$B:$B,$B120,ConfirmedRaw!CD:CD)</f>
        <v>0</v>
      </c>
      <c r="CC120">
        <f>SUMIF(ConfirmedRaw!$B:$B,$B120,ConfirmedRaw!CE:CE)</f>
        <v>0</v>
      </c>
      <c r="CD120">
        <f>SUMIF(ConfirmedRaw!$B:$B,$B120,ConfirmedRaw!CF:CF)</f>
        <v>0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0</v>
      </c>
      <c r="BY121">
        <f>SUMIF(ConfirmedRaw!$B:$B,$B121,ConfirmedRaw!CA:CA)</f>
        <v>0</v>
      </c>
      <c r="BZ121">
        <f>SUMIF(ConfirmedRaw!$B:$B,$B121,ConfirmedRaw!CB:CB)</f>
        <v>0</v>
      </c>
      <c r="CA121">
        <f>SUMIF(ConfirmedRaw!$B:$B,$B121,ConfirmedRaw!CC:CC)</f>
        <v>0</v>
      </c>
      <c r="CB121">
        <f>SUMIF(ConfirmedRaw!$B:$B,$B121,ConfirmedRaw!CD:CD)</f>
        <v>0</v>
      </c>
      <c r="CC121">
        <f>SUMIF(ConfirmedRaw!$B:$B,$B121,ConfirmedRaw!CE:CE)</f>
        <v>0</v>
      </c>
      <c r="CD121">
        <f>SUMIF(ConfirmedRaw!$B:$B,$B121,ConfirmedRaw!CF:CF)</f>
        <v>0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0</v>
      </c>
      <c r="BY122">
        <f>SUMIF(ConfirmedRaw!$B:$B,$B122,ConfirmedRaw!CA:CA)</f>
        <v>0</v>
      </c>
      <c r="BZ122">
        <f>SUMIF(ConfirmedRaw!$B:$B,$B122,ConfirmedRaw!CB:CB)</f>
        <v>0</v>
      </c>
      <c r="CA122">
        <f>SUMIF(ConfirmedRaw!$B:$B,$B122,ConfirmedRaw!CC:CC)</f>
        <v>0</v>
      </c>
      <c r="CB122">
        <f>SUMIF(ConfirmedRaw!$B:$B,$B122,ConfirmedRaw!CD:CD)</f>
        <v>0</v>
      </c>
      <c r="CC122">
        <f>SUMIF(ConfirmedRaw!$B:$B,$B122,ConfirmedRaw!CE:CE)</f>
        <v>0</v>
      </c>
      <c r="CD122">
        <f>SUMIF(ConfirmedRaw!$B:$B,$B122,ConfirmedRaw!CF:CF)</f>
        <v>0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0</v>
      </c>
      <c r="BY123">
        <f>SUMIF(ConfirmedRaw!$B:$B,$B123,ConfirmedRaw!CA:CA)</f>
        <v>0</v>
      </c>
      <c r="BZ123">
        <f>SUMIF(ConfirmedRaw!$B:$B,$B123,ConfirmedRaw!CB:CB)</f>
        <v>0</v>
      </c>
      <c r="CA123">
        <f>SUMIF(ConfirmedRaw!$B:$B,$B123,ConfirmedRaw!CC:CC)</f>
        <v>0</v>
      </c>
      <c r="CB123">
        <f>SUMIF(ConfirmedRaw!$B:$B,$B123,ConfirmedRaw!CD:CD)</f>
        <v>0</v>
      </c>
      <c r="CC123">
        <f>SUMIF(ConfirmedRaw!$B:$B,$B123,ConfirmedRaw!CE:CE)</f>
        <v>0</v>
      </c>
      <c r="CD123">
        <f>SUMIF(ConfirmedRaw!$B:$B,$B123,ConfirmedRaw!CF:CF)</f>
        <v>0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0</v>
      </c>
      <c r="BY124">
        <f>SUMIF(ConfirmedRaw!$B:$B,$B124,ConfirmedRaw!CA:CA)</f>
        <v>0</v>
      </c>
      <c r="BZ124">
        <f>SUMIF(ConfirmedRaw!$B:$B,$B124,ConfirmedRaw!CB:CB)</f>
        <v>0</v>
      </c>
      <c r="CA124">
        <f>SUMIF(ConfirmedRaw!$B:$B,$B124,ConfirmedRaw!CC:CC)</f>
        <v>0</v>
      </c>
      <c r="CB124">
        <f>SUMIF(ConfirmedRaw!$B:$B,$B124,ConfirmedRaw!CD:CD)</f>
        <v>0</v>
      </c>
      <c r="CC124">
        <f>SUMIF(ConfirmedRaw!$B:$B,$B124,ConfirmedRaw!CE:CE)</f>
        <v>0</v>
      </c>
      <c r="CD124">
        <f>SUMIF(ConfirmedRaw!$B:$B,$B124,ConfirmedRaw!CF:CF)</f>
        <v>0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0</v>
      </c>
      <c r="BY125">
        <f>SUMIF(ConfirmedRaw!$B:$B,$B125,ConfirmedRaw!CA:CA)</f>
        <v>0</v>
      </c>
      <c r="BZ125">
        <f>SUMIF(ConfirmedRaw!$B:$B,$B125,ConfirmedRaw!CB:CB)</f>
        <v>0</v>
      </c>
      <c r="CA125">
        <f>SUMIF(ConfirmedRaw!$B:$B,$B125,ConfirmedRaw!CC:CC)</f>
        <v>0</v>
      </c>
      <c r="CB125">
        <f>SUMIF(ConfirmedRaw!$B:$B,$B125,ConfirmedRaw!CD:CD)</f>
        <v>0</v>
      </c>
      <c r="CC125">
        <f>SUMIF(ConfirmedRaw!$B:$B,$B125,ConfirmedRaw!CE:CE)</f>
        <v>0</v>
      </c>
      <c r="CD125">
        <f>SUMIF(ConfirmedRaw!$B:$B,$B125,ConfirmedRaw!CF:CF)</f>
        <v>0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0</v>
      </c>
      <c r="BY126">
        <f>SUMIF(ConfirmedRaw!$B:$B,$B126,ConfirmedRaw!CA:CA)</f>
        <v>0</v>
      </c>
      <c r="BZ126">
        <f>SUMIF(ConfirmedRaw!$B:$B,$B126,ConfirmedRaw!CB:CB)</f>
        <v>0</v>
      </c>
      <c r="CA126">
        <f>SUMIF(ConfirmedRaw!$B:$B,$B126,ConfirmedRaw!CC:CC)</f>
        <v>0</v>
      </c>
      <c r="CB126">
        <f>SUMIF(ConfirmedRaw!$B:$B,$B126,ConfirmedRaw!CD:CD)</f>
        <v>0</v>
      </c>
      <c r="CC126">
        <f>SUMIF(ConfirmedRaw!$B:$B,$B126,ConfirmedRaw!CE:CE)</f>
        <v>0</v>
      </c>
      <c r="CD126">
        <f>SUMIF(ConfirmedRaw!$B:$B,$B126,ConfirmedRaw!CF:CF)</f>
        <v>0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7"/>
      <c r="B127" s="2" t="s">
        <v>604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1009785</v>
      </c>
      <c r="BW127">
        <f t="shared" si="3"/>
        <v>1092307</v>
      </c>
      <c r="BX127">
        <f t="shared" si="3"/>
        <v>0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606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0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607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0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609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14800</v>
      </c>
      <c r="BI130">
        <f t="shared" si="9"/>
        <v>20466</v>
      </c>
      <c r="BJ130">
        <f t="shared" si="9"/>
        <v>27324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129008</v>
      </c>
      <c r="BR130">
        <f t="shared" si="10"/>
        <v>149407</v>
      </c>
      <c r="BS130">
        <f t="shared" si="10"/>
        <v>171730</v>
      </c>
      <c r="BT130">
        <f t="shared" si="10"/>
        <v>199550</v>
      </c>
      <c r="BU130">
        <f t="shared" si="10"/>
        <v>225966</v>
      </c>
      <c r="BV130">
        <f t="shared" si="11"/>
        <v>258117</v>
      </c>
      <c r="BW130">
        <f t="shared" si="11"/>
        <v>291755</v>
      </c>
      <c r="BX130">
        <f t="shared" si="11"/>
        <v>0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610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0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611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0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608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0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0</v>
      </c>
      <c r="BY2">
        <f>SUMIF(DeadRaw!$B:$B,$B2,DeadRaw!CA:CA)</f>
        <v>0</v>
      </c>
      <c r="BZ2">
        <f>SUMIF(DeadRaw!$B:$B,$B2,DeadRaw!CB:CB)</f>
        <v>0</v>
      </c>
      <c r="CA2">
        <f>SUMIF(DeadRaw!$B:$B,$B2,DeadRaw!CC:CC)</f>
        <v>0</v>
      </c>
      <c r="CB2">
        <f>SUMIF(DeadRaw!$B:$B,$B2,DeadRaw!CD:CD)</f>
        <v>0</v>
      </c>
      <c r="CC2">
        <f>SUMIF(DeadRaw!$B:$B,$B2,DeadRaw!CE:CE)</f>
        <v>0</v>
      </c>
      <c r="CD2">
        <f>SUMIF(DeadRaw!$B:$B,$B2,DeadRaw!CF:CF)</f>
        <v>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0</v>
      </c>
      <c r="BY3">
        <f>SUMIF(DeadRaw!$B:$B,$B3,DeadRaw!CA:CA)</f>
        <v>0</v>
      </c>
      <c r="BZ3">
        <f>SUMIF(DeadRaw!$B:$B,$B3,DeadRaw!CB:CB)</f>
        <v>0</v>
      </c>
      <c r="CA3">
        <f>SUMIF(DeadRaw!$B:$B,$B3,DeadRaw!CC:CC)</f>
        <v>0</v>
      </c>
      <c r="CB3">
        <f>SUMIF(DeadRaw!$B:$B,$B3,DeadRaw!CD:CD)</f>
        <v>0</v>
      </c>
      <c r="CC3">
        <f>SUMIF(DeadRaw!$B:$B,$B3,DeadRaw!CE:CE)</f>
        <v>0</v>
      </c>
      <c r="CD3">
        <f>SUMIF(DeadRaw!$B:$B,$B3,DeadRaw!CF:CF)</f>
        <v>0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0</v>
      </c>
      <c r="BY4">
        <f>SUMIF(DeadRaw!$B:$B,$B4,DeadRaw!CA:CA)</f>
        <v>0</v>
      </c>
      <c r="BZ4">
        <f>SUMIF(DeadRaw!$B:$B,$B4,DeadRaw!CB:CB)</f>
        <v>0</v>
      </c>
      <c r="CA4">
        <f>SUMIF(DeadRaw!$B:$B,$B4,DeadRaw!CC:CC)</f>
        <v>0</v>
      </c>
      <c r="CB4">
        <f>SUMIF(DeadRaw!$B:$B,$B4,DeadRaw!CD:CD)</f>
        <v>0</v>
      </c>
      <c r="CC4">
        <f>SUMIF(DeadRaw!$B:$B,$B4,DeadRaw!CE:CE)</f>
        <v>0</v>
      </c>
      <c r="CD4">
        <f>SUMIF(DeadRaw!$B:$B,$B4,DeadRaw!CF:CF)</f>
        <v>0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7" t="s">
        <v>606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0</v>
      </c>
      <c r="BY5">
        <f>SUMIF(DeadRaw!$B:$B,$B5,DeadRaw!CA:CA)</f>
        <v>0</v>
      </c>
      <c r="BZ5">
        <f>SUMIF(DeadRaw!$B:$B,$B5,DeadRaw!CB:CB)</f>
        <v>0</v>
      </c>
      <c r="CA5">
        <f>SUMIF(DeadRaw!$B:$B,$B5,DeadRaw!CC:CC)</f>
        <v>0</v>
      </c>
      <c r="CB5">
        <f>SUMIF(DeadRaw!$B:$B,$B5,DeadRaw!CD:CD)</f>
        <v>0</v>
      </c>
      <c r="CC5">
        <f>SUMIF(DeadRaw!$B:$B,$B5,DeadRaw!CE:CE)</f>
        <v>0</v>
      </c>
      <c r="CD5">
        <f>SUMIF(DeadRaw!$B:$B,$B5,DeadRaw!CF:CF)</f>
        <v>0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0</v>
      </c>
      <c r="BY6">
        <f>SUMIF(DeadRaw!$B:$B,$B6,DeadRaw!CA:CA)</f>
        <v>0</v>
      </c>
      <c r="BZ6">
        <f>SUMIF(DeadRaw!$B:$B,$B6,DeadRaw!CB:CB)</f>
        <v>0</v>
      </c>
      <c r="CA6">
        <f>SUMIF(DeadRaw!$B:$B,$B6,DeadRaw!CC:CC)</f>
        <v>0</v>
      </c>
      <c r="CB6">
        <f>SUMIF(DeadRaw!$B:$B,$B6,DeadRaw!CD:CD)</f>
        <v>0</v>
      </c>
      <c r="CC6">
        <f>SUMIF(DeadRaw!$B:$B,$B6,DeadRaw!CE:CE)</f>
        <v>0</v>
      </c>
      <c r="CD6">
        <f>SUMIF(DeadRaw!$B:$B,$B6,DeadRaw!CF:CF)</f>
        <v>0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0</v>
      </c>
      <c r="BY7">
        <f>SUMIF(DeadRaw!$B:$B,$B7,DeadRaw!CA:CA)</f>
        <v>0</v>
      </c>
      <c r="BZ7">
        <f>SUMIF(DeadRaw!$B:$B,$B7,DeadRaw!CB:CB)</f>
        <v>0</v>
      </c>
      <c r="CA7">
        <f>SUMIF(DeadRaw!$B:$B,$B7,DeadRaw!CC:CC)</f>
        <v>0</v>
      </c>
      <c r="CB7">
        <f>SUMIF(DeadRaw!$B:$B,$B7,DeadRaw!CD:CD)</f>
        <v>0</v>
      </c>
      <c r="CC7">
        <f>SUMIF(DeadRaw!$B:$B,$B7,DeadRaw!CE:CE)</f>
        <v>0</v>
      </c>
      <c r="CD7">
        <f>SUMIF(DeadRaw!$B:$B,$B7,DeadRaw!CF:CF)</f>
        <v>0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0</v>
      </c>
      <c r="BY8">
        <f>SUMIF(DeadRaw!$B:$B,$B8,DeadRaw!CA:CA)</f>
        <v>0</v>
      </c>
      <c r="BZ8">
        <f>SUMIF(DeadRaw!$B:$B,$B8,DeadRaw!CB:CB)</f>
        <v>0</v>
      </c>
      <c r="CA8">
        <f>SUMIF(DeadRaw!$B:$B,$B8,DeadRaw!CC:CC)</f>
        <v>0</v>
      </c>
      <c r="CB8">
        <f>SUMIF(DeadRaw!$B:$B,$B8,DeadRaw!CD:CD)</f>
        <v>0</v>
      </c>
      <c r="CC8">
        <f>SUMIF(DeadRaw!$B:$B,$B8,DeadRaw!CE:CE)</f>
        <v>0</v>
      </c>
      <c r="CD8">
        <f>SUMIF(DeadRaw!$B:$B,$B8,DeadRaw!CF:CF)</f>
        <v>0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0</v>
      </c>
      <c r="BY9">
        <f>SUMIF(DeadRaw!$B:$B,$B9,DeadRaw!CA:CA)</f>
        <v>0</v>
      </c>
      <c r="BZ9">
        <f>SUMIF(DeadRaw!$B:$B,$B9,DeadRaw!CB:CB)</f>
        <v>0</v>
      </c>
      <c r="CA9">
        <f>SUMIF(DeadRaw!$B:$B,$B9,DeadRaw!CC:CC)</f>
        <v>0</v>
      </c>
      <c r="CB9">
        <f>SUMIF(DeadRaw!$B:$B,$B9,DeadRaw!CD:CD)</f>
        <v>0</v>
      </c>
      <c r="CC9">
        <f>SUMIF(DeadRaw!$B:$B,$B9,DeadRaw!CE:CE)</f>
        <v>0</v>
      </c>
      <c r="CD9">
        <f>SUMIF(DeadRaw!$B:$B,$B9,DeadRaw!CF:CF)</f>
        <v>0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0</v>
      </c>
      <c r="BY10">
        <f>SUMIF(DeadRaw!$B:$B,$B10,DeadRaw!CA:CA)</f>
        <v>0</v>
      </c>
      <c r="BZ10">
        <f>SUMIF(DeadRaw!$B:$B,$B10,DeadRaw!CB:CB)</f>
        <v>0</v>
      </c>
      <c r="CA10">
        <f>SUMIF(DeadRaw!$B:$B,$B10,DeadRaw!CC:CC)</f>
        <v>0</v>
      </c>
      <c r="CB10">
        <f>SUMIF(DeadRaw!$B:$B,$B10,DeadRaw!CD:CD)</f>
        <v>0</v>
      </c>
      <c r="CC10">
        <f>SUMIF(DeadRaw!$B:$B,$B10,DeadRaw!CE:CE)</f>
        <v>0</v>
      </c>
      <c r="CD10">
        <f>SUMIF(DeadRaw!$B:$B,$B10,DeadRaw!CF:CF)</f>
        <v>0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0</v>
      </c>
      <c r="BY11">
        <f>SUMIF(DeadRaw!$B:$B,$B11,DeadRaw!CA:CA)</f>
        <v>0</v>
      </c>
      <c r="BZ11">
        <f>SUMIF(DeadRaw!$B:$B,$B11,DeadRaw!CB:CB)</f>
        <v>0</v>
      </c>
      <c r="CA11">
        <f>SUMIF(DeadRaw!$B:$B,$B11,DeadRaw!CC:CC)</f>
        <v>0</v>
      </c>
      <c r="CB11">
        <f>SUMIF(DeadRaw!$B:$B,$B11,DeadRaw!CD:CD)</f>
        <v>0</v>
      </c>
      <c r="CC11">
        <f>SUMIF(DeadRaw!$B:$B,$B11,DeadRaw!CE:CE)</f>
        <v>0</v>
      </c>
      <c r="CD11">
        <f>SUMIF(DeadRaw!$B:$B,$B11,DeadRaw!CF:CF)</f>
        <v>0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0</v>
      </c>
      <c r="BY12">
        <f>SUMIF(DeadRaw!$B:$B,$B12,DeadRaw!CA:CA)</f>
        <v>0</v>
      </c>
      <c r="BZ12">
        <f>SUMIF(DeadRaw!$B:$B,$B12,DeadRaw!CB:CB)</f>
        <v>0</v>
      </c>
      <c r="CA12">
        <f>SUMIF(DeadRaw!$B:$B,$B12,DeadRaw!CC:CC)</f>
        <v>0</v>
      </c>
      <c r="CB12">
        <f>SUMIF(DeadRaw!$B:$B,$B12,DeadRaw!CD:CD)</f>
        <v>0</v>
      </c>
      <c r="CC12">
        <f>SUMIF(DeadRaw!$B:$B,$B12,DeadRaw!CE:CE)</f>
        <v>0</v>
      </c>
      <c r="CD12">
        <f>SUMIF(DeadRaw!$B:$B,$B12,DeadRaw!CF:CF)</f>
        <v>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0</v>
      </c>
      <c r="BY13">
        <f>SUMIF(DeadRaw!$B:$B,$B13,DeadRaw!CA:CA)</f>
        <v>0</v>
      </c>
      <c r="BZ13">
        <f>SUMIF(DeadRaw!$B:$B,$B13,DeadRaw!CB:CB)</f>
        <v>0</v>
      </c>
      <c r="CA13">
        <f>SUMIF(DeadRaw!$B:$B,$B13,DeadRaw!CC:CC)</f>
        <v>0</v>
      </c>
      <c r="CB13">
        <f>SUMIF(DeadRaw!$B:$B,$B13,DeadRaw!CD:CD)</f>
        <v>0</v>
      </c>
      <c r="CC13">
        <f>SUMIF(DeadRaw!$B:$B,$B13,DeadRaw!CE:CE)</f>
        <v>0</v>
      </c>
      <c r="CD13">
        <f>SUMIF(DeadRaw!$B:$B,$B13,DeadRaw!CF:CF)</f>
        <v>0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0</v>
      </c>
      <c r="BY14">
        <f>SUMIF(DeadRaw!$B:$B,$B14,DeadRaw!CA:CA)</f>
        <v>0</v>
      </c>
      <c r="BZ14">
        <f>SUMIF(DeadRaw!$B:$B,$B14,DeadRaw!CB:CB)</f>
        <v>0</v>
      </c>
      <c r="CA14">
        <f>SUMIF(DeadRaw!$B:$B,$B14,DeadRaw!CC:CC)</f>
        <v>0</v>
      </c>
      <c r="CB14">
        <f>SUMIF(DeadRaw!$B:$B,$B14,DeadRaw!CD:CD)</f>
        <v>0</v>
      </c>
      <c r="CC14">
        <f>SUMIF(DeadRaw!$B:$B,$B14,DeadRaw!CE:CE)</f>
        <v>0</v>
      </c>
      <c r="CD14">
        <f>SUMIF(DeadRaw!$B:$B,$B14,DeadRaw!CF:CF)</f>
        <v>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0</v>
      </c>
      <c r="BY15">
        <f>SUMIF(DeadRaw!$B:$B,$B15,DeadRaw!CA:CA)</f>
        <v>0</v>
      </c>
      <c r="BZ15">
        <f>SUMIF(DeadRaw!$B:$B,$B15,DeadRaw!CB:CB)</f>
        <v>0</v>
      </c>
      <c r="CA15">
        <f>SUMIF(DeadRaw!$B:$B,$B15,DeadRaw!CC:CC)</f>
        <v>0</v>
      </c>
      <c r="CB15">
        <f>SUMIF(DeadRaw!$B:$B,$B15,DeadRaw!CD:CD)</f>
        <v>0</v>
      </c>
      <c r="CC15">
        <f>SUMIF(DeadRaw!$B:$B,$B15,DeadRaw!CE:CE)</f>
        <v>0</v>
      </c>
      <c r="CD15">
        <f>SUMIF(DeadRaw!$B:$B,$B15,DeadRaw!CF:CF)</f>
        <v>0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0</v>
      </c>
      <c r="BY16">
        <f>SUMIF(DeadRaw!$B:$B,$B16,DeadRaw!CA:CA)</f>
        <v>0</v>
      </c>
      <c r="BZ16">
        <f>SUMIF(DeadRaw!$B:$B,$B16,DeadRaw!CB:CB)</f>
        <v>0</v>
      </c>
      <c r="CA16">
        <f>SUMIF(DeadRaw!$B:$B,$B16,DeadRaw!CC:CC)</f>
        <v>0</v>
      </c>
      <c r="CB16">
        <f>SUMIF(DeadRaw!$B:$B,$B16,DeadRaw!CD:CD)</f>
        <v>0</v>
      </c>
      <c r="CC16">
        <f>SUMIF(DeadRaw!$B:$B,$B16,DeadRaw!CE:CE)</f>
        <v>0</v>
      </c>
      <c r="CD16">
        <f>SUMIF(DeadRaw!$B:$B,$B16,DeadRaw!CF:CF)</f>
        <v>0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0</v>
      </c>
      <c r="BY18">
        <f>SUMIF(DeadRaw!$B:$B,$B18,DeadRaw!CA:CA)</f>
        <v>0</v>
      </c>
      <c r="BZ18">
        <f>SUMIF(DeadRaw!$B:$B,$B18,DeadRaw!CB:CB)</f>
        <v>0</v>
      </c>
      <c r="CA18">
        <f>SUMIF(DeadRaw!$B:$B,$B18,DeadRaw!CC:CC)</f>
        <v>0</v>
      </c>
      <c r="CB18">
        <f>SUMIF(DeadRaw!$B:$B,$B18,DeadRaw!CD:CD)</f>
        <v>0</v>
      </c>
      <c r="CC18">
        <f>SUMIF(DeadRaw!$B:$B,$B18,DeadRaw!CE:CE)</f>
        <v>0</v>
      </c>
      <c r="CD18">
        <f>SUMIF(DeadRaw!$B:$B,$B18,DeadRaw!CF:CF)</f>
        <v>0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0</v>
      </c>
      <c r="BY19">
        <f>SUMIF(DeadRaw!$B:$B,$B19,DeadRaw!CA:CA)</f>
        <v>0</v>
      </c>
      <c r="BZ19">
        <f>SUMIF(DeadRaw!$B:$B,$B19,DeadRaw!CB:CB)</f>
        <v>0</v>
      </c>
      <c r="CA19">
        <f>SUMIF(DeadRaw!$B:$B,$B19,DeadRaw!CC:CC)</f>
        <v>0</v>
      </c>
      <c r="CB19">
        <f>SUMIF(DeadRaw!$B:$B,$B19,DeadRaw!CD:CD)</f>
        <v>0</v>
      </c>
      <c r="CC19">
        <f>SUMIF(DeadRaw!$B:$B,$B19,DeadRaw!CE:CE)</f>
        <v>0</v>
      </c>
      <c r="CD19">
        <f>SUMIF(DeadRaw!$B:$B,$B19,DeadRaw!CF:CF)</f>
        <v>0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0</v>
      </c>
      <c r="BY20">
        <f>SUMIF(DeadRaw!$B:$B,$B20,DeadRaw!CA:CA)</f>
        <v>0</v>
      </c>
      <c r="BZ20">
        <f>SUMIF(DeadRaw!$B:$B,$B20,DeadRaw!CB:CB)</f>
        <v>0</v>
      </c>
      <c r="CA20">
        <f>SUMIF(DeadRaw!$B:$B,$B20,DeadRaw!CC:CC)</f>
        <v>0</v>
      </c>
      <c r="CB20">
        <f>SUMIF(DeadRaw!$B:$B,$B20,DeadRaw!CD:CD)</f>
        <v>0</v>
      </c>
      <c r="CC20">
        <f>SUMIF(DeadRaw!$B:$B,$B20,DeadRaw!CE:CE)</f>
        <v>0</v>
      </c>
      <c r="CD20">
        <f>SUMIF(DeadRaw!$B:$B,$B20,DeadRaw!CF:CF)</f>
        <v>0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0</v>
      </c>
      <c r="BY21">
        <f>SUMIF(DeadRaw!$B:$B,$B21,DeadRaw!CA:CA)</f>
        <v>0</v>
      </c>
      <c r="BZ21">
        <f>SUMIF(DeadRaw!$B:$B,$B21,DeadRaw!CB:CB)</f>
        <v>0</v>
      </c>
      <c r="CA21">
        <f>SUMIF(DeadRaw!$B:$B,$B21,DeadRaw!CC:CC)</f>
        <v>0</v>
      </c>
      <c r="CB21">
        <f>SUMIF(DeadRaw!$B:$B,$B21,DeadRaw!CD:CD)</f>
        <v>0</v>
      </c>
      <c r="CC21">
        <f>SUMIF(DeadRaw!$B:$B,$B21,DeadRaw!CE:CE)</f>
        <v>0</v>
      </c>
      <c r="CD21">
        <f>SUMIF(DeadRaw!$B:$B,$B21,DeadRaw!CF:CF)</f>
        <v>0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0</v>
      </c>
      <c r="BY22">
        <f>SUMIF(DeadRaw!$B:$B,$B22,DeadRaw!CA:CA)</f>
        <v>0</v>
      </c>
      <c r="BZ22">
        <f>SUMIF(DeadRaw!$B:$B,$B22,DeadRaw!CB:CB)</f>
        <v>0</v>
      </c>
      <c r="CA22">
        <f>SUMIF(DeadRaw!$B:$B,$B22,DeadRaw!CC:CC)</f>
        <v>0</v>
      </c>
      <c r="CB22">
        <f>SUMIF(DeadRaw!$B:$B,$B22,DeadRaw!CD:CD)</f>
        <v>0</v>
      </c>
      <c r="CC22">
        <f>SUMIF(DeadRaw!$B:$B,$B22,DeadRaw!CE:CE)</f>
        <v>0</v>
      </c>
      <c r="CD22">
        <f>SUMIF(DeadRaw!$B:$B,$B22,DeadRaw!CF:CF)</f>
        <v>0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0</v>
      </c>
      <c r="BY23">
        <f>SUMIF(DeadRaw!$B:$B,$B23,DeadRaw!CA:CA)</f>
        <v>0</v>
      </c>
      <c r="BZ23">
        <f>SUMIF(DeadRaw!$B:$B,$B23,DeadRaw!CB:CB)</f>
        <v>0</v>
      </c>
      <c r="CA23">
        <f>SUMIF(DeadRaw!$B:$B,$B23,DeadRaw!CC:CC)</f>
        <v>0</v>
      </c>
      <c r="CB23">
        <f>SUMIF(DeadRaw!$B:$B,$B23,DeadRaw!CD:CD)</f>
        <v>0</v>
      </c>
      <c r="CC23">
        <f>SUMIF(DeadRaw!$B:$B,$B23,DeadRaw!CE:CE)</f>
        <v>0</v>
      </c>
      <c r="CD23">
        <f>SUMIF(DeadRaw!$B:$B,$B23,DeadRaw!CF:CF)</f>
        <v>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0</v>
      </c>
      <c r="BY24">
        <f>SUMIF(DeadRaw!$B:$B,$B24,DeadRaw!CA:CA)</f>
        <v>0</v>
      </c>
      <c r="BZ24">
        <f>SUMIF(DeadRaw!$B:$B,$B24,DeadRaw!CB:CB)</f>
        <v>0</v>
      </c>
      <c r="CA24">
        <f>SUMIF(DeadRaw!$B:$B,$B24,DeadRaw!CC:CC)</f>
        <v>0</v>
      </c>
      <c r="CB24">
        <f>SUMIF(DeadRaw!$B:$B,$B24,DeadRaw!CD:CD)</f>
        <v>0</v>
      </c>
      <c r="CC24">
        <f>SUMIF(DeadRaw!$B:$B,$B24,DeadRaw!CE:CE)</f>
        <v>0</v>
      </c>
      <c r="CD24">
        <f>SUMIF(DeadRaw!$B:$B,$B24,DeadRaw!CF:CF)</f>
        <v>0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0</v>
      </c>
      <c r="BY25">
        <f>SUMIF(DeadRaw!$B:$B,$B25,DeadRaw!CA:CA)</f>
        <v>0</v>
      </c>
      <c r="BZ25">
        <f>SUMIF(DeadRaw!$B:$B,$B25,DeadRaw!CB:CB)</f>
        <v>0</v>
      </c>
      <c r="CA25">
        <f>SUMIF(DeadRaw!$B:$B,$B25,DeadRaw!CC:CC)</f>
        <v>0</v>
      </c>
      <c r="CB25">
        <f>SUMIF(DeadRaw!$B:$B,$B25,DeadRaw!CD:CD)</f>
        <v>0</v>
      </c>
      <c r="CC25">
        <f>SUMIF(DeadRaw!$B:$B,$B25,DeadRaw!CE:CE)</f>
        <v>0</v>
      </c>
      <c r="CD25">
        <f>SUMIF(DeadRaw!$B:$B,$B25,DeadRaw!CF:CF)</f>
        <v>0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0</v>
      </c>
      <c r="BY26">
        <f>SUMIF(DeadRaw!$B:$B,$B26,DeadRaw!CA:CA)</f>
        <v>0</v>
      </c>
      <c r="BZ26">
        <f>SUMIF(DeadRaw!$B:$B,$B26,DeadRaw!CB:CB)</f>
        <v>0</v>
      </c>
      <c r="CA26">
        <f>SUMIF(DeadRaw!$B:$B,$B26,DeadRaw!CC:CC)</f>
        <v>0</v>
      </c>
      <c r="CB26">
        <f>SUMIF(DeadRaw!$B:$B,$B26,DeadRaw!CD:CD)</f>
        <v>0</v>
      </c>
      <c r="CC26">
        <f>SUMIF(DeadRaw!$B:$B,$B26,DeadRaw!CE:CE)</f>
        <v>0</v>
      </c>
      <c r="CD26">
        <f>SUMIF(DeadRaw!$B:$B,$B26,DeadRaw!CF:CF)</f>
        <v>0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0</v>
      </c>
      <c r="BY27">
        <f>SUMIF(DeadRaw!$B:$B,$B27,DeadRaw!CA:CA)</f>
        <v>0</v>
      </c>
      <c r="BZ27">
        <f>SUMIF(DeadRaw!$B:$B,$B27,DeadRaw!CB:CB)</f>
        <v>0</v>
      </c>
      <c r="CA27">
        <f>SUMIF(DeadRaw!$B:$B,$B27,DeadRaw!CC:CC)</f>
        <v>0</v>
      </c>
      <c r="CB27">
        <f>SUMIF(DeadRaw!$B:$B,$B27,DeadRaw!CD:CD)</f>
        <v>0</v>
      </c>
      <c r="CC27">
        <f>SUMIF(DeadRaw!$B:$B,$B27,DeadRaw!CE:CE)</f>
        <v>0</v>
      </c>
      <c r="CD27">
        <f>SUMIF(DeadRaw!$B:$B,$B27,DeadRaw!CF:CF)</f>
        <v>0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0</v>
      </c>
      <c r="BY28">
        <f>SUMIF(DeadRaw!$B:$B,$B28,DeadRaw!CA:CA)</f>
        <v>0</v>
      </c>
      <c r="BZ28">
        <f>SUMIF(DeadRaw!$B:$B,$B28,DeadRaw!CB:CB)</f>
        <v>0</v>
      </c>
      <c r="CA28">
        <f>SUMIF(DeadRaw!$B:$B,$B28,DeadRaw!CC:CC)</f>
        <v>0</v>
      </c>
      <c r="CB28">
        <f>SUMIF(DeadRaw!$B:$B,$B28,DeadRaw!CD:CD)</f>
        <v>0</v>
      </c>
      <c r="CC28">
        <f>SUMIF(DeadRaw!$B:$B,$B28,DeadRaw!CE:CE)</f>
        <v>0</v>
      </c>
      <c r="CD28">
        <f>SUMIF(DeadRaw!$B:$B,$B28,DeadRaw!CF:CF)</f>
        <v>0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0</v>
      </c>
      <c r="BY29">
        <f>SUMIF(DeadRaw!$B:$B,$B29,DeadRaw!CA:CA)</f>
        <v>0</v>
      </c>
      <c r="BZ29">
        <f>SUMIF(DeadRaw!$B:$B,$B29,DeadRaw!CB:CB)</f>
        <v>0</v>
      </c>
      <c r="CA29">
        <f>SUMIF(DeadRaw!$B:$B,$B29,DeadRaw!CC:CC)</f>
        <v>0</v>
      </c>
      <c r="CB29">
        <f>SUMIF(DeadRaw!$B:$B,$B29,DeadRaw!CD:CD)</f>
        <v>0</v>
      </c>
      <c r="CC29">
        <f>SUMIF(DeadRaw!$B:$B,$B29,DeadRaw!CE:CE)</f>
        <v>0</v>
      </c>
      <c r="CD29">
        <f>SUMIF(DeadRaw!$B:$B,$B29,DeadRaw!CF:CF)</f>
        <v>0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7" t="s">
        <v>607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0</v>
      </c>
      <c r="BY30">
        <f>SUMIF(DeadRaw!$B:$B,$B30,DeadRaw!CA:CA)</f>
        <v>0</v>
      </c>
      <c r="BZ30">
        <f>SUMIF(DeadRaw!$B:$B,$B30,DeadRaw!CB:CB)</f>
        <v>0</v>
      </c>
      <c r="CA30">
        <f>SUMIF(DeadRaw!$B:$B,$B30,DeadRaw!CC:CC)</f>
        <v>0</v>
      </c>
      <c r="CB30">
        <f>SUMIF(DeadRaw!$B:$B,$B30,DeadRaw!CD:CD)</f>
        <v>0</v>
      </c>
      <c r="CC30">
        <f>SUMIF(DeadRaw!$B:$B,$B30,DeadRaw!CE:CE)</f>
        <v>0</v>
      </c>
      <c r="CD30">
        <f>SUMIF(DeadRaw!$B:$B,$B30,DeadRaw!CF:CF)</f>
        <v>0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0</v>
      </c>
      <c r="BY31">
        <f>SUMIF(DeadRaw!$B:$B,$B31,DeadRaw!CA:CA)</f>
        <v>0</v>
      </c>
      <c r="BZ31">
        <f>SUMIF(DeadRaw!$B:$B,$B31,DeadRaw!CB:CB)</f>
        <v>0</v>
      </c>
      <c r="CA31">
        <f>SUMIF(DeadRaw!$B:$B,$B31,DeadRaw!CC:CC)</f>
        <v>0</v>
      </c>
      <c r="CB31">
        <f>SUMIF(DeadRaw!$B:$B,$B31,DeadRaw!CD:CD)</f>
        <v>0</v>
      </c>
      <c r="CC31">
        <f>SUMIF(DeadRaw!$B:$B,$B31,DeadRaw!CE:CE)</f>
        <v>0</v>
      </c>
      <c r="CD31">
        <f>SUMIF(DeadRaw!$B:$B,$B31,DeadRaw!CF:CF)</f>
        <v>0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0</v>
      </c>
      <c r="BY32">
        <f>SUMIF(DeadRaw!$B:$B,$B32,DeadRaw!CA:CA)</f>
        <v>0</v>
      </c>
      <c r="BZ32">
        <f>SUMIF(DeadRaw!$B:$B,$B32,DeadRaw!CB:CB)</f>
        <v>0</v>
      </c>
      <c r="CA32">
        <f>SUMIF(DeadRaw!$B:$B,$B32,DeadRaw!CC:CC)</f>
        <v>0</v>
      </c>
      <c r="CB32">
        <f>SUMIF(DeadRaw!$B:$B,$B32,DeadRaw!CD:CD)</f>
        <v>0</v>
      </c>
      <c r="CC32">
        <f>SUMIF(DeadRaw!$B:$B,$B32,DeadRaw!CE:CE)</f>
        <v>0</v>
      </c>
      <c r="CD32">
        <f>SUMIF(DeadRaw!$B:$B,$B32,DeadRaw!CF:CF)</f>
        <v>0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0</v>
      </c>
      <c r="BY33">
        <f>SUMIF(DeadRaw!$B:$B,$B33,DeadRaw!CA:CA)</f>
        <v>0</v>
      </c>
      <c r="BZ33">
        <f>SUMIF(DeadRaw!$B:$B,$B33,DeadRaw!CB:CB)</f>
        <v>0</v>
      </c>
      <c r="CA33">
        <f>SUMIF(DeadRaw!$B:$B,$B33,DeadRaw!CC:CC)</f>
        <v>0</v>
      </c>
      <c r="CB33">
        <f>SUMIF(DeadRaw!$B:$B,$B33,DeadRaw!CD:CD)</f>
        <v>0</v>
      </c>
      <c r="CC33">
        <f>SUMIF(DeadRaw!$B:$B,$B33,DeadRaw!CE:CE)</f>
        <v>0</v>
      </c>
      <c r="CD33">
        <f>SUMIF(DeadRaw!$B:$B,$B33,DeadRaw!CF:CF)</f>
        <v>0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0</v>
      </c>
      <c r="BY34">
        <f>SUMIF(DeadRaw!$B:$B,$B34,DeadRaw!CA:CA)</f>
        <v>0</v>
      </c>
      <c r="BZ34">
        <f>SUMIF(DeadRaw!$B:$B,$B34,DeadRaw!CB:CB)</f>
        <v>0</v>
      </c>
      <c r="CA34">
        <f>SUMIF(DeadRaw!$B:$B,$B34,DeadRaw!CC:CC)</f>
        <v>0</v>
      </c>
      <c r="CB34">
        <f>SUMIF(DeadRaw!$B:$B,$B34,DeadRaw!CD:CD)</f>
        <v>0</v>
      </c>
      <c r="CC34">
        <f>SUMIF(DeadRaw!$B:$B,$B34,DeadRaw!CE:CE)</f>
        <v>0</v>
      </c>
      <c r="CD34">
        <f>SUMIF(DeadRaw!$B:$B,$B34,DeadRaw!CF:CF)</f>
        <v>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0</v>
      </c>
      <c r="BY35">
        <f>SUMIF(DeadRaw!$B:$B,$B35,DeadRaw!CA:CA)</f>
        <v>0</v>
      </c>
      <c r="BZ35">
        <f>SUMIF(DeadRaw!$B:$B,$B35,DeadRaw!CB:CB)</f>
        <v>0</v>
      </c>
      <c r="CA35">
        <f>SUMIF(DeadRaw!$B:$B,$B35,DeadRaw!CC:CC)</f>
        <v>0</v>
      </c>
      <c r="CB35">
        <f>SUMIF(DeadRaw!$B:$B,$B35,DeadRaw!CD:CD)</f>
        <v>0</v>
      </c>
      <c r="CC35">
        <f>SUMIF(DeadRaw!$B:$B,$B35,DeadRaw!CE:CE)</f>
        <v>0</v>
      </c>
      <c r="CD35">
        <f>SUMIF(DeadRaw!$B:$B,$B35,DeadRaw!CF:CF)</f>
        <v>0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0</v>
      </c>
      <c r="BY36">
        <f>SUMIF(DeadRaw!$B:$B,$B36,DeadRaw!CA:CA)</f>
        <v>0</v>
      </c>
      <c r="BZ36">
        <f>SUMIF(DeadRaw!$B:$B,$B36,DeadRaw!CB:CB)</f>
        <v>0</v>
      </c>
      <c r="CA36">
        <f>SUMIF(DeadRaw!$B:$B,$B36,DeadRaw!CC:CC)</f>
        <v>0</v>
      </c>
      <c r="CB36">
        <f>SUMIF(DeadRaw!$B:$B,$B36,DeadRaw!CD:CD)</f>
        <v>0</v>
      </c>
      <c r="CC36">
        <f>SUMIF(DeadRaw!$B:$B,$B36,DeadRaw!CE:CE)</f>
        <v>0</v>
      </c>
      <c r="CD36">
        <f>SUMIF(DeadRaw!$B:$B,$B36,DeadRaw!CF:CF)</f>
        <v>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0</v>
      </c>
      <c r="BY37">
        <f>SUMIF(DeadRaw!$B:$B,$B37,DeadRaw!CA:CA)</f>
        <v>0</v>
      </c>
      <c r="BZ37">
        <f>SUMIF(DeadRaw!$B:$B,$B37,DeadRaw!CB:CB)</f>
        <v>0</v>
      </c>
      <c r="CA37">
        <f>SUMIF(DeadRaw!$B:$B,$B37,DeadRaw!CC:CC)</f>
        <v>0</v>
      </c>
      <c r="CB37">
        <f>SUMIF(DeadRaw!$B:$B,$B37,DeadRaw!CD:CD)</f>
        <v>0</v>
      </c>
      <c r="CC37">
        <f>SUMIF(DeadRaw!$B:$B,$B37,DeadRaw!CE:CE)</f>
        <v>0</v>
      </c>
      <c r="CD37">
        <f>SUMIF(DeadRaw!$B:$B,$B37,DeadRaw!CF:CF)</f>
        <v>0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0</v>
      </c>
      <c r="BY38">
        <f>SUMIF(DeadRaw!$B:$B,$B38,DeadRaw!CA:CA)</f>
        <v>0</v>
      </c>
      <c r="BZ38">
        <f>SUMIF(DeadRaw!$B:$B,$B38,DeadRaw!CB:CB)</f>
        <v>0</v>
      </c>
      <c r="CA38">
        <f>SUMIF(DeadRaw!$B:$B,$B38,DeadRaw!CC:CC)</f>
        <v>0</v>
      </c>
      <c r="CB38">
        <f>SUMIF(DeadRaw!$B:$B,$B38,DeadRaw!CD:CD)</f>
        <v>0</v>
      </c>
      <c r="CC38">
        <f>SUMIF(DeadRaw!$B:$B,$B38,DeadRaw!CE:CE)</f>
        <v>0</v>
      </c>
      <c r="CD38">
        <f>SUMIF(DeadRaw!$B:$B,$B38,DeadRaw!CF:CF)</f>
        <v>0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0</v>
      </c>
      <c r="BY39">
        <f>SUMIF(DeadRaw!$B:$B,$B39,DeadRaw!CA:CA)</f>
        <v>0</v>
      </c>
      <c r="BZ39">
        <f>SUMIF(DeadRaw!$B:$B,$B39,DeadRaw!CB:CB)</f>
        <v>0</v>
      </c>
      <c r="CA39">
        <f>SUMIF(DeadRaw!$B:$B,$B39,DeadRaw!CC:CC)</f>
        <v>0</v>
      </c>
      <c r="CB39">
        <f>SUMIF(DeadRaw!$B:$B,$B39,DeadRaw!CD:CD)</f>
        <v>0</v>
      </c>
      <c r="CC39">
        <f>SUMIF(DeadRaw!$B:$B,$B39,DeadRaw!CE:CE)</f>
        <v>0</v>
      </c>
      <c r="CD39">
        <f>SUMIF(DeadRaw!$B:$B,$B39,DeadRaw!CF:CF)</f>
        <v>0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0</v>
      </c>
      <c r="BY40">
        <f>SUMIF(DeadRaw!$B:$B,$B40,DeadRaw!CA:CA)</f>
        <v>0</v>
      </c>
      <c r="BZ40">
        <f>SUMIF(DeadRaw!$B:$B,$B40,DeadRaw!CB:CB)</f>
        <v>0</v>
      </c>
      <c r="CA40">
        <f>SUMIF(DeadRaw!$B:$B,$B40,DeadRaw!CC:CC)</f>
        <v>0</v>
      </c>
      <c r="CB40">
        <f>SUMIF(DeadRaw!$B:$B,$B40,DeadRaw!CD:CD)</f>
        <v>0</v>
      </c>
      <c r="CC40">
        <f>SUMIF(DeadRaw!$B:$B,$B40,DeadRaw!CE:CE)</f>
        <v>0</v>
      </c>
      <c r="CD40">
        <f>SUMIF(DeadRaw!$B:$B,$B40,DeadRaw!CF:CF)</f>
        <v>0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0</v>
      </c>
      <c r="BY41">
        <f>SUMIF(DeadRaw!$B:$B,$B41,DeadRaw!CA:CA)</f>
        <v>0</v>
      </c>
      <c r="BZ41">
        <f>SUMIF(DeadRaw!$B:$B,$B41,DeadRaw!CB:CB)</f>
        <v>0</v>
      </c>
      <c r="CA41">
        <f>SUMIF(DeadRaw!$B:$B,$B41,DeadRaw!CC:CC)</f>
        <v>0</v>
      </c>
      <c r="CB41">
        <f>SUMIF(DeadRaw!$B:$B,$B41,DeadRaw!CD:CD)</f>
        <v>0</v>
      </c>
      <c r="CC41">
        <f>SUMIF(DeadRaw!$B:$B,$B41,DeadRaw!CE:CE)</f>
        <v>0</v>
      </c>
      <c r="CD41">
        <f>SUMIF(DeadRaw!$B:$B,$B41,DeadRaw!CF:CF)</f>
        <v>0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0</v>
      </c>
      <c r="BY42">
        <f>SUMIF(DeadRaw!$B:$B,$B42,DeadRaw!CA:CA)</f>
        <v>0</v>
      </c>
      <c r="BZ42">
        <f>SUMIF(DeadRaw!$B:$B,$B42,DeadRaw!CB:CB)</f>
        <v>0</v>
      </c>
      <c r="CA42">
        <f>SUMIF(DeadRaw!$B:$B,$B42,DeadRaw!CC:CC)</f>
        <v>0</v>
      </c>
      <c r="CB42">
        <f>SUMIF(DeadRaw!$B:$B,$B42,DeadRaw!CD:CD)</f>
        <v>0</v>
      </c>
      <c r="CC42">
        <f>SUMIF(DeadRaw!$B:$B,$B42,DeadRaw!CE:CE)</f>
        <v>0</v>
      </c>
      <c r="CD42">
        <f>SUMIF(DeadRaw!$B:$B,$B42,DeadRaw!CF:CF)</f>
        <v>0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0</v>
      </c>
      <c r="BY43">
        <f>SUMIF(DeadRaw!$B:$B,$B43,DeadRaw!CA:CA)</f>
        <v>0</v>
      </c>
      <c r="BZ43">
        <f>SUMIF(DeadRaw!$B:$B,$B43,DeadRaw!CB:CB)</f>
        <v>0</v>
      </c>
      <c r="CA43">
        <f>SUMIF(DeadRaw!$B:$B,$B43,DeadRaw!CC:CC)</f>
        <v>0</v>
      </c>
      <c r="CB43">
        <f>SUMIF(DeadRaw!$B:$B,$B43,DeadRaw!CD:CD)</f>
        <v>0</v>
      </c>
      <c r="CC43">
        <f>SUMIF(DeadRaw!$B:$B,$B43,DeadRaw!CE:CE)</f>
        <v>0</v>
      </c>
      <c r="CD43">
        <f>SUMIF(DeadRaw!$B:$B,$B43,DeadRaw!CF:CF)</f>
        <v>0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0</v>
      </c>
      <c r="BY44">
        <f>SUMIF(DeadRaw!$B:$B,$B44,DeadRaw!CA:CA)</f>
        <v>0</v>
      </c>
      <c r="BZ44">
        <f>SUMIF(DeadRaw!$B:$B,$B44,DeadRaw!CB:CB)</f>
        <v>0</v>
      </c>
      <c r="CA44">
        <f>SUMIF(DeadRaw!$B:$B,$B44,DeadRaw!CC:CC)</f>
        <v>0</v>
      </c>
      <c r="CB44">
        <f>SUMIF(DeadRaw!$B:$B,$B44,DeadRaw!CD:CD)</f>
        <v>0</v>
      </c>
      <c r="CC44">
        <f>SUMIF(DeadRaw!$B:$B,$B44,DeadRaw!CE:CE)</f>
        <v>0</v>
      </c>
      <c r="CD44">
        <f>SUMIF(DeadRaw!$B:$B,$B44,DeadRaw!CF:CF)</f>
        <v>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0</v>
      </c>
      <c r="BY45">
        <f>SUMIF(DeadRaw!$B:$B,$B45,DeadRaw!CA:CA)</f>
        <v>0</v>
      </c>
      <c r="BZ45">
        <f>SUMIF(DeadRaw!$B:$B,$B45,DeadRaw!CB:CB)</f>
        <v>0</v>
      </c>
      <c r="CA45">
        <f>SUMIF(DeadRaw!$B:$B,$B45,DeadRaw!CC:CC)</f>
        <v>0</v>
      </c>
      <c r="CB45">
        <f>SUMIF(DeadRaw!$B:$B,$B45,DeadRaw!CD:CD)</f>
        <v>0</v>
      </c>
      <c r="CC45">
        <f>SUMIF(DeadRaw!$B:$B,$B45,DeadRaw!CE:CE)</f>
        <v>0</v>
      </c>
      <c r="CD45">
        <f>SUMIF(DeadRaw!$B:$B,$B45,DeadRaw!CF:CF)</f>
        <v>0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0</v>
      </c>
      <c r="BY46">
        <f>SUMIF(DeadRaw!$B:$B,$B46,DeadRaw!CA:CA)</f>
        <v>0</v>
      </c>
      <c r="BZ46">
        <f>SUMIF(DeadRaw!$B:$B,$B46,DeadRaw!CB:CB)</f>
        <v>0</v>
      </c>
      <c r="CA46">
        <f>SUMIF(DeadRaw!$B:$B,$B46,DeadRaw!CC:CC)</f>
        <v>0</v>
      </c>
      <c r="CB46">
        <f>SUMIF(DeadRaw!$B:$B,$B46,DeadRaw!CD:CD)</f>
        <v>0</v>
      </c>
      <c r="CC46">
        <f>SUMIF(DeadRaw!$B:$B,$B46,DeadRaw!CE:CE)</f>
        <v>0</v>
      </c>
      <c r="CD46">
        <f>SUMIF(DeadRaw!$B:$B,$B46,DeadRaw!CF:CF)</f>
        <v>0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0</v>
      </c>
      <c r="BY47">
        <f>SUMIF(DeadRaw!$B:$B,$B47,DeadRaw!CA:CA)</f>
        <v>0</v>
      </c>
      <c r="BZ47">
        <f>SUMIF(DeadRaw!$B:$B,$B47,DeadRaw!CB:CB)</f>
        <v>0</v>
      </c>
      <c r="CA47">
        <f>SUMIF(DeadRaw!$B:$B,$B47,DeadRaw!CC:CC)</f>
        <v>0</v>
      </c>
      <c r="CB47">
        <f>SUMIF(DeadRaw!$B:$B,$B47,DeadRaw!CD:CD)</f>
        <v>0</v>
      </c>
      <c r="CC47">
        <f>SUMIF(DeadRaw!$B:$B,$B47,DeadRaw!CE:CE)</f>
        <v>0</v>
      </c>
      <c r="CD47">
        <f>SUMIF(DeadRaw!$B:$B,$B47,DeadRaw!CF:CF)</f>
        <v>0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0</v>
      </c>
      <c r="BY48">
        <f>SUMIF(DeadRaw!$B:$B,$B48,DeadRaw!CA:CA)</f>
        <v>0</v>
      </c>
      <c r="BZ48">
        <f>SUMIF(DeadRaw!$B:$B,$B48,DeadRaw!CB:CB)</f>
        <v>0</v>
      </c>
      <c r="CA48">
        <f>SUMIF(DeadRaw!$B:$B,$B48,DeadRaw!CC:CC)</f>
        <v>0</v>
      </c>
      <c r="CB48">
        <f>SUMIF(DeadRaw!$B:$B,$B48,DeadRaw!CD:CD)</f>
        <v>0</v>
      </c>
      <c r="CC48">
        <f>SUMIF(DeadRaw!$B:$B,$B48,DeadRaw!CE:CE)</f>
        <v>0</v>
      </c>
      <c r="CD48">
        <f>SUMIF(DeadRaw!$B:$B,$B48,DeadRaw!CF:CF)</f>
        <v>0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0</v>
      </c>
      <c r="BY49">
        <f>SUMIF(DeadRaw!$B:$B,$B49,DeadRaw!CA:CA)</f>
        <v>0</v>
      </c>
      <c r="BZ49">
        <f>SUMIF(DeadRaw!$B:$B,$B49,DeadRaw!CB:CB)</f>
        <v>0</v>
      </c>
      <c r="CA49">
        <f>SUMIF(DeadRaw!$B:$B,$B49,DeadRaw!CC:CC)</f>
        <v>0</v>
      </c>
      <c r="CB49">
        <f>SUMIF(DeadRaw!$B:$B,$B49,DeadRaw!CD:CD)</f>
        <v>0</v>
      </c>
      <c r="CC49">
        <f>SUMIF(DeadRaw!$B:$B,$B49,DeadRaw!CE:CE)</f>
        <v>0</v>
      </c>
      <c r="CD49">
        <f>SUMIF(DeadRaw!$B:$B,$B49,DeadRaw!CF:CF)</f>
        <v>0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0</v>
      </c>
      <c r="BY51">
        <f>SUMIF(DeadRaw!$B:$B,$B51,DeadRaw!CA:CA)</f>
        <v>0</v>
      </c>
      <c r="BZ51">
        <f>SUMIF(DeadRaw!$B:$B,$B51,DeadRaw!CB:CB)</f>
        <v>0</v>
      </c>
      <c r="CA51">
        <f>SUMIF(DeadRaw!$B:$B,$B51,DeadRaw!CC:CC)</f>
        <v>0</v>
      </c>
      <c r="CB51">
        <f>SUMIF(DeadRaw!$B:$B,$B51,DeadRaw!CD:CD)</f>
        <v>0</v>
      </c>
      <c r="CC51">
        <f>SUMIF(DeadRaw!$B:$B,$B51,DeadRaw!CE:CE)</f>
        <v>0</v>
      </c>
      <c r="CD51">
        <f>SUMIF(DeadRaw!$B:$B,$B51,DeadRaw!CF:CF)</f>
        <v>0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0</v>
      </c>
      <c r="BY52">
        <f>SUMIF(DeadRaw!$B:$B,$B52,DeadRaw!CA:CA)</f>
        <v>0</v>
      </c>
      <c r="BZ52">
        <f>SUMIF(DeadRaw!$B:$B,$B52,DeadRaw!CB:CB)</f>
        <v>0</v>
      </c>
      <c r="CA52">
        <f>SUMIF(DeadRaw!$B:$B,$B52,DeadRaw!CC:CC)</f>
        <v>0</v>
      </c>
      <c r="CB52">
        <f>SUMIF(DeadRaw!$B:$B,$B52,DeadRaw!CD:CD)</f>
        <v>0</v>
      </c>
      <c r="CC52">
        <f>SUMIF(DeadRaw!$B:$B,$B52,DeadRaw!CE:CE)</f>
        <v>0</v>
      </c>
      <c r="CD52">
        <f>SUMIF(DeadRaw!$B:$B,$B52,DeadRaw!CF:CF)</f>
        <v>0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0</v>
      </c>
      <c r="BY53">
        <f>SUMIF(DeadRaw!$B:$B,$B53,DeadRaw!CA:CA)</f>
        <v>0</v>
      </c>
      <c r="BZ53">
        <f>SUMIF(DeadRaw!$B:$B,$B53,DeadRaw!CB:CB)</f>
        <v>0</v>
      </c>
      <c r="CA53">
        <f>SUMIF(DeadRaw!$B:$B,$B53,DeadRaw!CC:CC)</f>
        <v>0</v>
      </c>
      <c r="CB53">
        <f>SUMIF(DeadRaw!$B:$B,$B53,DeadRaw!CD:CD)</f>
        <v>0</v>
      </c>
      <c r="CC53">
        <f>SUMIF(DeadRaw!$B:$B,$B53,DeadRaw!CE:CE)</f>
        <v>0</v>
      </c>
      <c r="CD53">
        <f>SUMIF(DeadRaw!$B:$B,$B53,DeadRaw!CF:CF)</f>
        <v>0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0</v>
      </c>
      <c r="BY54">
        <f>SUMIF(DeadRaw!$B:$B,$B54,DeadRaw!CA:CA)</f>
        <v>0</v>
      </c>
      <c r="BZ54">
        <f>SUMIF(DeadRaw!$B:$B,$B54,DeadRaw!CB:CB)</f>
        <v>0</v>
      </c>
      <c r="CA54">
        <f>SUMIF(DeadRaw!$B:$B,$B54,DeadRaw!CC:CC)</f>
        <v>0</v>
      </c>
      <c r="CB54">
        <f>SUMIF(DeadRaw!$B:$B,$B54,DeadRaw!CD:CD)</f>
        <v>0</v>
      </c>
      <c r="CC54">
        <f>SUMIF(DeadRaw!$B:$B,$B54,DeadRaw!CE:CE)</f>
        <v>0</v>
      </c>
      <c r="CD54">
        <f>SUMIF(DeadRaw!$B:$B,$B54,DeadRaw!CF:CF)</f>
        <v>0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0</v>
      </c>
      <c r="BY55">
        <f>SUMIF(DeadRaw!$B:$B,$B55,DeadRaw!CA:CA)</f>
        <v>0</v>
      </c>
      <c r="BZ55">
        <f>SUMIF(DeadRaw!$B:$B,$B55,DeadRaw!CB:CB)</f>
        <v>0</v>
      </c>
      <c r="CA55">
        <f>SUMIF(DeadRaw!$B:$B,$B55,DeadRaw!CC:CC)</f>
        <v>0</v>
      </c>
      <c r="CB55">
        <f>SUMIF(DeadRaw!$B:$B,$B55,DeadRaw!CD:CD)</f>
        <v>0</v>
      </c>
      <c r="CC55">
        <f>SUMIF(DeadRaw!$B:$B,$B55,DeadRaw!CE:CE)</f>
        <v>0</v>
      </c>
      <c r="CD55">
        <f>SUMIF(DeadRaw!$B:$B,$B55,DeadRaw!CF:CF)</f>
        <v>0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0</v>
      </c>
      <c r="BY56">
        <f>SUMIF(DeadRaw!$B:$B,$B56,DeadRaw!CA:CA)</f>
        <v>0</v>
      </c>
      <c r="BZ56">
        <f>SUMIF(DeadRaw!$B:$B,$B56,DeadRaw!CB:CB)</f>
        <v>0</v>
      </c>
      <c r="CA56">
        <f>SUMIF(DeadRaw!$B:$B,$B56,DeadRaw!CC:CC)</f>
        <v>0</v>
      </c>
      <c r="CB56">
        <f>SUMIF(DeadRaw!$B:$B,$B56,DeadRaw!CD:CD)</f>
        <v>0</v>
      </c>
      <c r="CC56">
        <f>SUMIF(DeadRaw!$B:$B,$B56,DeadRaw!CE:CE)</f>
        <v>0</v>
      </c>
      <c r="CD56">
        <f>SUMIF(DeadRaw!$B:$B,$B56,DeadRaw!CF:CF)</f>
        <v>0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0</v>
      </c>
      <c r="BY57">
        <f>SUMIF(DeadRaw!$B:$B,$B57,DeadRaw!CA:CA)</f>
        <v>0</v>
      </c>
      <c r="BZ57">
        <f>SUMIF(DeadRaw!$B:$B,$B57,DeadRaw!CB:CB)</f>
        <v>0</v>
      </c>
      <c r="CA57">
        <f>SUMIF(DeadRaw!$B:$B,$B57,DeadRaw!CC:CC)</f>
        <v>0</v>
      </c>
      <c r="CB57">
        <f>SUMIF(DeadRaw!$B:$B,$B57,DeadRaw!CD:CD)</f>
        <v>0</v>
      </c>
      <c r="CC57">
        <f>SUMIF(DeadRaw!$B:$B,$B57,DeadRaw!CE:CE)</f>
        <v>0</v>
      </c>
      <c r="CD57">
        <f>SUMIF(DeadRaw!$B:$B,$B57,DeadRaw!CF:CF)</f>
        <v>0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0</v>
      </c>
      <c r="BY58">
        <f>SUMIF(DeadRaw!$B:$B,$B58,DeadRaw!CA:CA)</f>
        <v>0</v>
      </c>
      <c r="BZ58">
        <f>SUMIF(DeadRaw!$B:$B,$B58,DeadRaw!CB:CB)</f>
        <v>0</v>
      </c>
      <c r="CA58">
        <f>SUMIF(DeadRaw!$B:$B,$B58,DeadRaw!CC:CC)</f>
        <v>0</v>
      </c>
      <c r="CB58">
        <f>SUMIF(DeadRaw!$B:$B,$B58,DeadRaw!CD:CD)</f>
        <v>0</v>
      </c>
      <c r="CC58">
        <f>SUMIF(DeadRaw!$B:$B,$B58,DeadRaw!CE:CE)</f>
        <v>0</v>
      </c>
      <c r="CD58">
        <f>SUMIF(DeadRaw!$B:$B,$B58,DeadRaw!CF:CF)</f>
        <v>0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0</v>
      </c>
      <c r="BY59">
        <f>SUMIF(DeadRaw!$B:$B,$B59,DeadRaw!CA:CA)</f>
        <v>0</v>
      </c>
      <c r="BZ59">
        <f>SUMIF(DeadRaw!$B:$B,$B59,DeadRaw!CB:CB)</f>
        <v>0</v>
      </c>
      <c r="CA59">
        <f>SUMIF(DeadRaw!$B:$B,$B59,DeadRaw!CC:CC)</f>
        <v>0</v>
      </c>
      <c r="CB59">
        <f>SUMIF(DeadRaw!$B:$B,$B59,DeadRaw!CD:CD)</f>
        <v>0</v>
      </c>
      <c r="CC59">
        <f>SUMIF(DeadRaw!$B:$B,$B59,DeadRaw!CE:CE)</f>
        <v>0</v>
      </c>
      <c r="CD59">
        <f>SUMIF(DeadRaw!$B:$B,$B59,DeadRaw!CF:CF)</f>
        <v>0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0</v>
      </c>
      <c r="BY60">
        <f>SUMIF(DeadRaw!$B:$B,$B60,DeadRaw!CA:CA)</f>
        <v>0</v>
      </c>
      <c r="BZ60">
        <f>SUMIF(DeadRaw!$B:$B,$B60,DeadRaw!CB:CB)</f>
        <v>0</v>
      </c>
      <c r="CA60">
        <f>SUMIF(DeadRaw!$B:$B,$B60,DeadRaw!CC:CC)</f>
        <v>0</v>
      </c>
      <c r="CB60">
        <f>SUMIF(DeadRaw!$B:$B,$B60,DeadRaw!CD:CD)</f>
        <v>0</v>
      </c>
      <c r="CC60">
        <f>SUMIF(DeadRaw!$B:$B,$B60,DeadRaw!CE:CE)</f>
        <v>0</v>
      </c>
      <c r="CD60">
        <f>SUMIF(DeadRaw!$B:$B,$B60,DeadRaw!CF:CF)</f>
        <v>0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0</v>
      </c>
      <c r="BY61">
        <f>SUMIF(DeadRaw!$B:$B,$B61,DeadRaw!CA:CA)</f>
        <v>0</v>
      </c>
      <c r="BZ61">
        <f>SUMIF(DeadRaw!$B:$B,$B61,DeadRaw!CB:CB)</f>
        <v>0</v>
      </c>
      <c r="CA61">
        <f>SUMIF(DeadRaw!$B:$B,$B61,DeadRaw!CC:CC)</f>
        <v>0</v>
      </c>
      <c r="CB61">
        <f>SUMIF(DeadRaw!$B:$B,$B61,DeadRaw!CD:CD)</f>
        <v>0</v>
      </c>
      <c r="CC61">
        <f>SUMIF(DeadRaw!$B:$B,$B61,DeadRaw!CE:CE)</f>
        <v>0</v>
      </c>
      <c r="CD61">
        <f>SUMIF(DeadRaw!$B:$B,$B61,DeadRaw!CF:CF)</f>
        <v>0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0</v>
      </c>
      <c r="BY62">
        <f>SUMIF(DeadRaw!$B:$B,$B62,DeadRaw!CA:CA)</f>
        <v>0</v>
      </c>
      <c r="BZ62">
        <f>SUMIF(DeadRaw!$B:$B,$B62,DeadRaw!CB:CB)</f>
        <v>0</v>
      </c>
      <c r="CA62">
        <f>SUMIF(DeadRaw!$B:$B,$B62,DeadRaw!CC:CC)</f>
        <v>0</v>
      </c>
      <c r="CB62">
        <f>SUMIF(DeadRaw!$B:$B,$B62,DeadRaw!CD:CD)</f>
        <v>0</v>
      </c>
      <c r="CC62">
        <f>SUMIF(DeadRaw!$B:$B,$B62,DeadRaw!CE:CE)</f>
        <v>0</v>
      </c>
      <c r="CD62">
        <f>SUMIF(DeadRaw!$B:$B,$B62,DeadRaw!CF:CF)</f>
        <v>0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0</v>
      </c>
      <c r="BY63">
        <f>SUMIF(DeadRaw!$B:$B,$B63,DeadRaw!CA:CA)</f>
        <v>0</v>
      </c>
      <c r="BZ63">
        <f>SUMIF(DeadRaw!$B:$B,$B63,DeadRaw!CB:CB)</f>
        <v>0</v>
      </c>
      <c r="CA63">
        <f>SUMIF(DeadRaw!$B:$B,$B63,DeadRaw!CC:CC)</f>
        <v>0</v>
      </c>
      <c r="CB63">
        <f>SUMIF(DeadRaw!$B:$B,$B63,DeadRaw!CD:CD)</f>
        <v>0</v>
      </c>
      <c r="CC63">
        <f>SUMIF(DeadRaw!$B:$B,$B63,DeadRaw!CE:CE)</f>
        <v>0</v>
      </c>
      <c r="CD63">
        <f>SUMIF(DeadRaw!$B:$B,$B63,DeadRaw!CF:CF)</f>
        <v>0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0</v>
      </c>
      <c r="BY64">
        <f>SUMIF(DeadRaw!$B:$B,$B64,DeadRaw!CA:CA)</f>
        <v>0</v>
      </c>
      <c r="BZ64">
        <f>SUMIF(DeadRaw!$B:$B,$B64,DeadRaw!CB:CB)</f>
        <v>0</v>
      </c>
      <c r="CA64">
        <f>SUMIF(DeadRaw!$B:$B,$B64,DeadRaw!CC:CC)</f>
        <v>0</v>
      </c>
      <c r="CB64">
        <f>SUMIF(DeadRaw!$B:$B,$B64,DeadRaw!CD:CD)</f>
        <v>0</v>
      </c>
      <c r="CC64">
        <f>SUMIF(DeadRaw!$B:$B,$B64,DeadRaw!CE:CE)</f>
        <v>0</v>
      </c>
      <c r="CD64">
        <f>SUMIF(DeadRaw!$B:$B,$B64,DeadRaw!CF:CF)</f>
        <v>0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0</v>
      </c>
      <c r="BY65">
        <f>SUMIF(DeadRaw!$B:$B,$B65,DeadRaw!CA:CA)</f>
        <v>0</v>
      </c>
      <c r="BZ65">
        <f>SUMIF(DeadRaw!$B:$B,$B65,DeadRaw!CB:CB)</f>
        <v>0</v>
      </c>
      <c r="CA65">
        <f>SUMIF(DeadRaw!$B:$B,$B65,DeadRaw!CC:CC)</f>
        <v>0</v>
      </c>
      <c r="CB65">
        <f>SUMIF(DeadRaw!$B:$B,$B65,DeadRaw!CD:CD)</f>
        <v>0</v>
      </c>
      <c r="CC65">
        <f>SUMIF(DeadRaw!$B:$B,$B65,DeadRaw!CE:CE)</f>
        <v>0</v>
      </c>
      <c r="CD65">
        <f>SUMIF(DeadRaw!$B:$B,$B65,DeadRaw!CF:CF)</f>
        <v>0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0</v>
      </c>
      <c r="BY66">
        <f>SUMIF(DeadRaw!$B:$B,$B66,DeadRaw!CA:CA)</f>
        <v>0</v>
      </c>
      <c r="BZ66">
        <f>SUMIF(DeadRaw!$B:$B,$B66,DeadRaw!CB:CB)</f>
        <v>0</v>
      </c>
      <c r="CA66">
        <f>SUMIF(DeadRaw!$B:$B,$B66,DeadRaw!CC:CC)</f>
        <v>0</v>
      </c>
      <c r="CB66">
        <f>SUMIF(DeadRaw!$B:$B,$B66,DeadRaw!CD:CD)</f>
        <v>0</v>
      </c>
      <c r="CC66">
        <f>SUMIF(DeadRaw!$B:$B,$B66,DeadRaw!CE:CE)</f>
        <v>0</v>
      </c>
      <c r="CD66">
        <f>SUMIF(DeadRaw!$B:$B,$B66,DeadRaw!CF:CF)</f>
        <v>0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0</v>
      </c>
      <c r="BY67">
        <f>SUMIF(DeadRaw!$B:$B,$B67,DeadRaw!CA:CA)</f>
        <v>0</v>
      </c>
      <c r="BZ67">
        <f>SUMIF(DeadRaw!$B:$B,$B67,DeadRaw!CB:CB)</f>
        <v>0</v>
      </c>
      <c r="CA67">
        <f>SUMIF(DeadRaw!$B:$B,$B67,DeadRaw!CC:CC)</f>
        <v>0</v>
      </c>
      <c r="CB67">
        <f>SUMIF(DeadRaw!$B:$B,$B67,DeadRaw!CD:CD)</f>
        <v>0</v>
      </c>
      <c r="CC67">
        <f>SUMIF(DeadRaw!$B:$B,$B67,DeadRaw!CE:CE)</f>
        <v>0</v>
      </c>
      <c r="CD67">
        <f>SUMIF(DeadRaw!$B:$B,$B67,DeadRaw!CF:CF)</f>
        <v>0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0</v>
      </c>
      <c r="BY68">
        <f>SUMIF(DeadRaw!$B:$B,$B68,DeadRaw!CA:CA)</f>
        <v>0</v>
      </c>
      <c r="BZ68">
        <f>SUMIF(DeadRaw!$B:$B,$B68,DeadRaw!CB:CB)</f>
        <v>0</v>
      </c>
      <c r="CA68">
        <f>SUMIF(DeadRaw!$B:$B,$B68,DeadRaw!CC:CC)</f>
        <v>0</v>
      </c>
      <c r="CB68">
        <f>SUMIF(DeadRaw!$B:$B,$B68,DeadRaw!CD:CD)</f>
        <v>0</v>
      </c>
      <c r="CC68">
        <f>SUMIF(DeadRaw!$B:$B,$B68,DeadRaw!CE:CE)</f>
        <v>0</v>
      </c>
      <c r="CD68">
        <f>SUMIF(DeadRaw!$B:$B,$B68,DeadRaw!CF:CF)</f>
        <v>0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0</v>
      </c>
      <c r="BY69">
        <f>SUMIF(DeadRaw!$B:$B,$B69,DeadRaw!CA:CA)</f>
        <v>0</v>
      </c>
      <c r="BZ69">
        <f>SUMIF(DeadRaw!$B:$B,$B69,DeadRaw!CB:CB)</f>
        <v>0</v>
      </c>
      <c r="CA69">
        <f>SUMIF(DeadRaw!$B:$B,$B69,DeadRaw!CC:CC)</f>
        <v>0</v>
      </c>
      <c r="CB69">
        <f>SUMIF(DeadRaw!$B:$B,$B69,DeadRaw!CD:CD)</f>
        <v>0</v>
      </c>
      <c r="CC69">
        <f>SUMIF(DeadRaw!$B:$B,$B69,DeadRaw!CE:CE)</f>
        <v>0</v>
      </c>
      <c r="CD69">
        <f>SUMIF(DeadRaw!$B:$B,$B69,DeadRaw!CF:CF)</f>
        <v>0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0</v>
      </c>
      <c r="BY70">
        <f>SUMIF(DeadRaw!$B:$B,$B70,DeadRaw!CA:CA)</f>
        <v>0</v>
      </c>
      <c r="BZ70">
        <f>SUMIF(DeadRaw!$B:$B,$B70,DeadRaw!CB:CB)</f>
        <v>0</v>
      </c>
      <c r="CA70">
        <f>SUMIF(DeadRaw!$B:$B,$B70,DeadRaw!CC:CC)</f>
        <v>0</v>
      </c>
      <c r="CB70">
        <f>SUMIF(DeadRaw!$B:$B,$B70,DeadRaw!CD:CD)</f>
        <v>0</v>
      </c>
      <c r="CC70">
        <f>SUMIF(DeadRaw!$B:$B,$B70,DeadRaw!CE:CE)</f>
        <v>0</v>
      </c>
      <c r="CD70">
        <f>SUMIF(DeadRaw!$B:$B,$B70,DeadRaw!CF:CF)</f>
        <v>0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0</v>
      </c>
      <c r="BY71">
        <f>SUMIF(DeadRaw!$B:$B,$B71,DeadRaw!CA:CA)</f>
        <v>0</v>
      </c>
      <c r="BZ71">
        <f>SUMIF(DeadRaw!$B:$B,$B71,DeadRaw!CB:CB)</f>
        <v>0</v>
      </c>
      <c r="CA71">
        <f>SUMIF(DeadRaw!$B:$B,$B71,DeadRaw!CC:CC)</f>
        <v>0</v>
      </c>
      <c r="CB71">
        <f>SUMIF(DeadRaw!$B:$B,$B71,DeadRaw!CD:CD)</f>
        <v>0</v>
      </c>
      <c r="CC71">
        <f>SUMIF(DeadRaw!$B:$B,$B71,DeadRaw!CE:CE)</f>
        <v>0</v>
      </c>
      <c r="CD71">
        <f>SUMIF(DeadRaw!$B:$B,$B71,DeadRaw!CF:CF)</f>
        <v>0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0</v>
      </c>
      <c r="BY72">
        <f>SUMIF(DeadRaw!$B:$B,$B72,DeadRaw!CA:CA)</f>
        <v>0</v>
      </c>
      <c r="BZ72">
        <f>SUMIF(DeadRaw!$B:$B,$B72,DeadRaw!CB:CB)</f>
        <v>0</v>
      </c>
      <c r="CA72">
        <f>SUMIF(DeadRaw!$B:$B,$B72,DeadRaw!CC:CC)</f>
        <v>0</v>
      </c>
      <c r="CB72">
        <f>SUMIF(DeadRaw!$B:$B,$B72,DeadRaw!CD:CD)</f>
        <v>0</v>
      </c>
      <c r="CC72">
        <f>SUMIF(DeadRaw!$B:$B,$B72,DeadRaw!CE:CE)</f>
        <v>0</v>
      </c>
      <c r="CD72">
        <f>SUMIF(DeadRaw!$B:$B,$B72,DeadRaw!CF:CF)</f>
        <v>0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0</v>
      </c>
      <c r="BY73">
        <f>SUMIF(DeadRaw!$B:$B,$B73,DeadRaw!CA:CA)</f>
        <v>0</v>
      </c>
      <c r="BZ73">
        <f>SUMIF(DeadRaw!$B:$B,$B73,DeadRaw!CB:CB)</f>
        <v>0</v>
      </c>
      <c r="CA73">
        <f>SUMIF(DeadRaw!$B:$B,$B73,DeadRaw!CC:CC)</f>
        <v>0</v>
      </c>
      <c r="CB73">
        <f>SUMIF(DeadRaw!$B:$B,$B73,DeadRaw!CD:CD)</f>
        <v>0</v>
      </c>
      <c r="CC73">
        <f>SUMIF(DeadRaw!$B:$B,$B73,DeadRaw!CE:CE)</f>
        <v>0</v>
      </c>
      <c r="CD73">
        <f>SUMIF(DeadRaw!$B:$B,$B73,DeadRaw!CF:CF)</f>
        <v>0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0</v>
      </c>
      <c r="BY74">
        <f>SUMIF(DeadRaw!$B:$B,$B74,DeadRaw!CA:CA)</f>
        <v>0</v>
      </c>
      <c r="BZ74">
        <f>SUMIF(DeadRaw!$B:$B,$B74,DeadRaw!CB:CB)</f>
        <v>0</v>
      </c>
      <c r="CA74">
        <f>SUMIF(DeadRaw!$B:$B,$B74,DeadRaw!CC:CC)</f>
        <v>0</v>
      </c>
      <c r="CB74">
        <f>SUMIF(DeadRaw!$B:$B,$B74,DeadRaw!CD:CD)</f>
        <v>0</v>
      </c>
      <c r="CC74">
        <f>SUMIF(DeadRaw!$B:$B,$B74,DeadRaw!CE:CE)</f>
        <v>0</v>
      </c>
      <c r="CD74">
        <f>SUMIF(DeadRaw!$B:$B,$B74,DeadRaw!CF:CF)</f>
        <v>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0</v>
      </c>
      <c r="BY75">
        <f>SUMIF(DeadRaw!$B:$B,$B75,DeadRaw!CA:CA)</f>
        <v>0</v>
      </c>
      <c r="BZ75">
        <f>SUMIF(DeadRaw!$B:$B,$B75,DeadRaw!CB:CB)</f>
        <v>0</v>
      </c>
      <c r="CA75">
        <f>SUMIF(DeadRaw!$B:$B,$B75,DeadRaw!CC:CC)</f>
        <v>0</v>
      </c>
      <c r="CB75">
        <f>SUMIF(DeadRaw!$B:$B,$B75,DeadRaw!CD:CD)</f>
        <v>0</v>
      </c>
      <c r="CC75">
        <f>SUMIF(DeadRaw!$B:$B,$B75,DeadRaw!CE:CE)</f>
        <v>0</v>
      </c>
      <c r="CD75">
        <f>SUMIF(DeadRaw!$B:$B,$B75,DeadRaw!CF:CF)</f>
        <v>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0</v>
      </c>
      <c r="BY76">
        <f>SUMIF(DeadRaw!$B:$B,$B76,DeadRaw!CA:CA)</f>
        <v>0</v>
      </c>
      <c r="BZ76">
        <f>SUMIF(DeadRaw!$B:$B,$B76,DeadRaw!CB:CB)</f>
        <v>0</v>
      </c>
      <c r="CA76">
        <f>SUMIF(DeadRaw!$B:$B,$B76,DeadRaw!CC:CC)</f>
        <v>0</v>
      </c>
      <c r="CB76">
        <f>SUMIF(DeadRaw!$B:$B,$B76,DeadRaw!CD:CD)</f>
        <v>0</v>
      </c>
      <c r="CC76">
        <f>SUMIF(DeadRaw!$B:$B,$B76,DeadRaw!CE:CE)</f>
        <v>0</v>
      </c>
      <c r="CD76">
        <f>SUMIF(DeadRaw!$B:$B,$B76,DeadRaw!CF:CF)</f>
        <v>0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0</v>
      </c>
      <c r="BY77">
        <f>SUMIF(DeadRaw!$B:$B,$B77,DeadRaw!CA:CA)</f>
        <v>0</v>
      </c>
      <c r="BZ77">
        <f>SUMIF(DeadRaw!$B:$B,$B77,DeadRaw!CB:CB)</f>
        <v>0</v>
      </c>
      <c r="CA77">
        <f>SUMIF(DeadRaw!$B:$B,$B77,DeadRaw!CC:CC)</f>
        <v>0</v>
      </c>
      <c r="CB77">
        <f>SUMIF(DeadRaw!$B:$B,$B77,DeadRaw!CD:CD)</f>
        <v>0</v>
      </c>
      <c r="CC77">
        <f>SUMIF(DeadRaw!$B:$B,$B77,DeadRaw!CE:CE)</f>
        <v>0</v>
      </c>
      <c r="CD77">
        <f>SUMIF(DeadRaw!$B:$B,$B77,DeadRaw!CF:CF)</f>
        <v>0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0</v>
      </c>
      <c r="BY78">
        <f>SUMIF(DeadRaw!$B:$B,$B78,DeadRaw!CA:CA)</f>
        <v>0</v>
      </c>
      <c r="BZ78">
        <f>SUMIF(DeadRaw!$B:$B,$B78,DeadRaw!CB:CB)</f>
        <v>0</v>
      </c>
      <c r="CA78">
        <f>SUMIF(DeadRaw!$B:$B,$B78,DeadRaw!CC:CC)</f>
        <v>0</v>
      </c>
      <c r="CB78">
        <f>SUMIF(DeadRaw!$B:$B,$B78,DeadRaw!CD:CD)</f>
        <v>0</v>
      </c>
      <c r="CC78">
        <f>SUMIF(DeadRaw!$B:$B,$B78,DeadRaw!CE:CE)</f>
        <v>0</v>
      </c>
      <c r="CD78">
        <f>SUMIF(DeadRaw!$B:$B,$B78,DeadRaw!CF:CF)</f>
        <v>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0</v>
      </c>
      <c r="CC79">
        <f>SUMIF(DeadRaw!$B:$B,$B79,DeadRaw!CE:CE)</f>
        <v>0</v>
      </c>
      <c r="CD79">
        <f>SUMIF(DeadRaw!$B:$B,$B79,DeadRaw!CF:CF)</f>
        <v>0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0</v>
      </c>
      <c r="BY80">
        <f>SUMIF(DeadRaw!$B:$B,$B80,DeadRaw!CA:CA)</f>
        <v>0</v>
      </c>
      <c r="BZ80">
        <f>SUMIF(DeadRaw!$B:$B,$B80,DeadRaw!CB:CB)</f>
        <v>0</v>
      </c>
      <c r="CA80">
        <f>SUMIF(DeadRaw!$B:$B,$B80,DeadRaw!CC:CC)</f>
        <v>0</v>
      </c>
      <c r="CB80">
        <f>SUMIF(DeadRaw!$B:$B,$B80,DeadRaw!CD:CD)</f>
        <v>0</v>
      </c>
      <c r="CC80">
        <f>SUMIF(DeadRaw!$B:$B,$B80,DeadRaw!CE:CE)</f>
        <v>0</v>
      </c>
      <c r="CD80">
        <f>SUMIF(DeadRaw!$B:$B,$B80,DeadRaw!CF:CF)</f>
        <v>0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0</v>
      </c>
      <c r="BY81">
        <f>SUMIF(DeadRaw!$B:$B,$B81,DeadRaw!CA:CA)</f>
        <v>0</v>
      </c>
      <c r="BZ81">
        <f>SUMIF(DeadRaw!$B:$B,$B81,DeadRaw!CB:CB)</f>
        <v>0</v>
      </c>
      <c r="CA81">
        <f>SUMIF(DeadRaw!$B:$B,$B81,DeadRaw!CC:CC)</f>
        <v>0</v>
      </c>
      <c r="CB81">
        <f>SUMIF(DeadRaw!$B:$B,$B81,DeadRaw!CD:CD)</f>
        <v>0</v>
      </c>
      <c r="CC81">
        <f>SUMIF(DeadRaw!$B:$B,$B81,DeadRaw!CE:CE)</f>
        <v>0</v>
      </c>
      <c r="CD81">
        <f>SUMIF(DeadRaw!$B:$B,$B81,DeadRaw!CF:CF)</f>
        <v>0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0</v>
      </c>
      <c r="BY83">
        <f>SUMIF(DeadRaw!$B:$B,$B83,DeadRaw!CA:CA)</f>
        <v>0</v>
      </c>
      <c r="BZ83">
        <f>SUMIF(DeadRaw!$B:$B,$B83,DeadRaw!CB:CB)</f>
        <v>0</v>
      </c>
      <c r="CA83">
        <f>SUMIF(DeadRaw!$B:$B,$B83,DeadRaw!CC:CC)</f>
        <v>0</v>
      </c>
      <c r="CB83">
        <f>SUMIF(DeadRaw!$B:$B,$B83,DeadRaw!CD:CD)</f>
        <v>0</v>
      </c>
      <c r="CC83">
        <f>SUMIF(DeadRaw!$B:$B,$B83,DeadRaw!CE:CE)</f>
        <v>0</v>
      </c>
      <c r="CD83">
        <f>SUMIF(DeadRaw!$B:$B,$B83,DeadRaw!CF:CF)</f>
        <v>0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0</v>
      </c>
      <c r="BY84">
        <f>SUMIF(DeadRaw!$B:$B,$B84,DeadRaw!CA:CA)</f>
        <v>0</v>
      </c>
      <c r="BZ84">
        <f>SUMIF(DeadRaw!$B:$B,$B84,DeadRaw!CB:CB)</f>
        <v>0</v>
      </c>
      <c r="CA84">
        <f>SUMIF(DeadRaw!$B:$B,$B84,DeadRaw!CC:CC)</f>
        <v>0</v>
      </c>
      <c r="CB84">
        <f>SUMIF(DeadRaw!$B:$B,$B84,DeadRaw!CD:CD)</f>
        <v>0</v>
      </c>
      <c r="CC84">
        <f>SUMIF(DeadRaw!$B:$B,$B84,DeadRaw!CE:CE)</f>
        <v>0</v>
      </c>
      <c r="CD84">
        <f>SUMIF(DeadRaw!$B:$B,$B84,DeadRaw!CF:CF)</f>
        <v>0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0</v>
      </c>
      <c r="BY85">
        <f>SUMIF(DeadRaw!$B:$B,$B85,DeadRaw!CA:CA)</f>
        <v>0</v>
      </c>
      <c r="BZ85">
        <f>SUMIF(DeadRaw!$B:$B,$B85,DeadRaw!CB:CB)</f>
        <v>0</v>
      </c>
      <c r="CA85">
        <f>SUMIF(DeadRaw!$B:$B,$B85,DeadRaw!CC:CC)</f>
        <v>0</v>
      </c>
      <c r="CB85">
        <f>SUMIF(DeadRaw!$B:$B,$B85,DeadRaw!CD:CD)</f>
        <v>0</v>
      </c>
      <c r="CC85">
        <f>SUMIF(DeadRaw!$B:$B,$B85,DeadRaw!CE:CE)</f>
        <v>0</v>
      </c>
      <c r="CD85">
        <f>SUMIF(DeadRaw!$B:$B,$B85,DeadRaw!CF:CF)</f>
        <v>0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0</v>
      </c>
      <c r="BY86">
        <f>SUMIF(DeadRaw!$B:$B,$B86,DeadRaw!CA:CA)</f>
        <v>0</v>
      </c>
      <c r="BZ86">
        <f>SUMIF(DeadRaw!$B:$B,$B86,DeadRaw!CB:CB)</f>
        <v>0</v>
      </c>
      <c r="CA86">
        <f>SUMIF(DeadRaw!$B:$B,$B86,DeadRaw!CC:CC)</f>
        <v>0</v>
      </c>
      <c r="CB86">
        <f>SUMIF(DeadRaw!$B:$B,$B86,DeadRaw!CD:CD)</f>
        <v>0</v>
      </c>
      <c r="CC86">
        <f>SUMIF(DeadRaw!$B:$B,$B86,DeadRaw!CE:CE)</f>
        <v>0</v>
      </c>
      <c r="CD86">
        <f>SUMIF(DeadRaw!$B:$B,$B86,DeadRaw!CF:CF)</f>
        <v>0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0</v>
      </c>
      <c r="BY87">
        <f>SUMIF(DeadRaw!$B:$B,$B87,DeadRaw!CA:CA)</f>
        <v>0</v>
      </c>
      <c r="BZ87">
        <f>SUMIF(DeadRaw!$B:$B,$B87,DeadRaw!CB:CB)</f>
        <v>0</v>
      </c>
      <c r="CA87">
        <f>SUMIF(DeadRaw!$B:$B,$B87,DeadRaw!CC:CC)</f>
        <v>0</v>
      </c>
      <c r="CB87">
        <f>SUMIF(DeadRaw!$B:$B,$B87,DeadRaw!CD:CD)</f>
        <v>0</v>
      </c>
      <c r="CC87">
        <f>SUMIF(DeadRaw!$B:$B,$B87,DeadRaw!CE:CE)</f>
        <v>0</v>
      </c>
      <c r="CD87">
        <f>SUMIF(DeadRaw!$B:$B,$B87,DeadRaw!CF:CF)</f>
        <v>0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0</v>
      </c>
      <c r="BY88">
        <f>SUMIF(DeadRaw!$B:$B,$B88,DeadRaw!CA:CA)</f>
        <v>0</v>
      </c>
      <c r="BZ88">
        <f>SUMIF(DeadRaw!$B:$B,$B88,DeadRaw!CB:CB)</f>
        <v>0</v>
      </c>
      <c r="CA88">
        <f>SUMIF(DeadRaw!$B:$B,$B88,DeadRaw!CC:CC)</f>
        <v>0</v>
      </c>
      <c r="CB88">
        <f>SUMIF(DeadRaw!$B:$B,$B88,DeadRaw!CD:CD)</f>
        <v>0</v>
      </c>
      <c r="CC88">
        <f>SUMIF(DeadRaw!$B:$B,$B88,DeadRaw!CE:CE)</f>
        <v>0</v>
      </c>
      <c r="CD88">
        <f>SUMIF(DeadRaw!$B:$B,$B88,DeadRaw!CF:CF)</f>
        <v>0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0</v>
      </c>
      <c r="BY89">
        <f>SUMIF(DeadRaw!$B:$B,$B89,DeadRaw!CA:CA)</f>
        <v>0</v>
      </c>
      <c r="BZ89">
        <f>SUMIF(DeadRaw!$B:$B,$B89,DeadRaw!CB:CB)</f>
        <v>0</v>
      </c>
      <c r="CA89">
        <f>SUMIF(DeadRaw!$B:$B,$B89,DeadRaw!CC:CC)</f>
        <v>0</v>
      </c>
      <c r="CB89">
        <f>SUMIF(DeadRaw!$B:$B,$B89,DeadRaw!CD:CD)</f>
        <v>0</v>
      </c>
      <c r="CC89">
        <f>SUMIF(DeadRaw!$B:$B,$B89,DeadRaw!CE:CE)</f>
        <v>0</v>
      </c>
      <c r="CD89">
        <f>SUMIF(DeadRaw!$B:$B,$B89,DeadRaw!CF:CF)</f>
        <v>0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0</v>
      </c>
      <c r="BY90">
        <f>SUMIF(DeadRaw!$B:$B,$B90,DeadRaw!CA:CA)</f>
        <v>0</v>
      </c>
      <c r="BZ90">
        <f>SUMIF(DeadRaw!$B:$B,$B90,DeadRaw!CB:CB)</f>
        <v>0</v>
      </c>
      <c r="CA90">
        <f>SUMIF(DeadRaw!$B:$B,$B90,DeadRaw!CC:CC)</f>
        <v>0</v>
      </c>
      <c r="CB90">
        <f>SUMIF(DeadRaw!$B:$B,$B90,DeadRaw!CD:CD)</f>
        <v>0</v>
      </c>
      <c r="CC90">
        <f>SUMIF(DeadRaw!$B:$B,$B90,DeadRaw!CE:CE)</f>
        <v>0</v>
      </c>
      <c r="CD90">
        <f>SUMIF(DeadRaw!$B:$B,$B90,DeadRaw!CF:CF)</f>
        <v>0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0</v>
      </c>
      <c r="BY92">
        <f>SUMIF(DeadRaw!$B:$B,$B92,DeadRaw!CA:CA)</f>
        <v>0</v>
      </c>
      <c r="BZ92">
        <f>SUMIF(DeadRaw!$B:$B,$B92,DeadRaw!CB:CB)</f>
        <v>0</v>
      </c>
      <c r="CA92">
        <f>SUMIF(DeadRaw!$B:$B,$B92,DeadRaw!CC:CC)</f>
        <v>0</v>
      </c>
      <c r="CB92">
        <f>SUMIF(DeadRaw!$B:$B,$B92,DeadRaw!CD:CD)</f>
        <v>0</v>
      </c>
      <c r="CC92">
        <f>SUMIF(DeadRaw!$B:$B,$B92,DeadRaw!CE:CE)</f>
        <v>0</v>
      </c>
      <c r="CD92">
        <f>SUMIF(DeadRaw!$B:$B,$B92,DeadRaw!CF:CF)</f>
        <v>0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0</v>
      </c>
      <c r="BY94">
        <f>SUMIF(DeadRaw!$B:$B,$B94,DeadRaw!CA:CA)</f>
        <v>0</v>
      </c>
      <c r="BZ94">
        <f>SUMIF(DeadRaw!$B:$B,$B94,DeadRaw!CB:CB)</f>
        <v>0</v>
      </c>
      <c r="CA94">
        <f>SUMIF(DeadRaw!$B:$B,$B94,DeadRaw!CC:CC)</f>
        <v>0</v>
      </c>
      <c r="CB94">
        <f>SUMIF(DeadRaw!$B:$B,$B94,DeadRaw!CD:CD)</f>
        <v>0</v>
      </c>
      <c r="CC94">
        <f>SUMIF(DeadRaw!$B:$B,$B94,DeadRaw!CE:CE)</f>
        <v>0</v>
      </c>
      <c r="CD94">
        <f>SUMIF(DeadRaw!$B:$B,$B94,DeadRaw!CF:CF)</f>
        <v>0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0</v>
      </c>
      <c r="BY96">
        <f>SUMIF(DeadRaw!$B:$B,$B96,DeadRaw!CA:CA)</f>
        <v>0</v>
      </c>
      <c r="BZ96">
        <f>SUMIF(DeadRaw!$B:$B,$B96,DeadRaw!CB:CB)</f>
        <v>0</v>
      </c>
      <c r="CA96">
        <f>SUMIF(DeadRaw!$B:$B,$B96,DeadRaw!CC:CC)</f>
        <v>0</v>
      </c>
      <c r="CB96">
        <f>SUMIF(DeadRaw!$B:$B,$B96,DeadRaw!CD:CD)</f>
        <v>0</v>
      </c>
      <c r="CC96">
        <f>SUMIF(DeadRaw!$B:$B,$B96,DeadRaw!CE:CE)</f>
        <v>0</v>
      </c>
      <c r="CD96">
        <f>SUMIF(DeadRaw!$B:$B,$B96,DeadRaw!CF:CF)</f>
        <v>0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0</v>
      </c>
      <c r="BY97">
        <f>SUMIF(DeadRaw!$B:$B,$B97,DeadRaw!CA:CA)</f>
        <v>0</v>
      </c>
      <c r="BZ97">
        <f>SUMIF(DeadRaw!$B:$B,$B97,DeadRaw!CB:CB)</f>
        <v>0</v>
      </c>
      <c r="CA97">
        <f>SUMIF(DeadRaw!$B:$B,$B97,DeadRaw!CC:CC)</f>
        <v>0</v>
      </c>
      <c r="CB97">
        <f>SUMIF(DeadRaw!$B:$B,$B97,DeadRaw!CD:CD)</f>
        <v>0</v>
      </c>
      <c r="CC97">
        <f>SUMIF(DeadRaw!$B:$B,$B97,DeadRaw!CE:CE)</f>
        <v>0</v>
      </c>
      <c r="CD97">
        <f>SUMIF(DeadRaw!$B:$B,$B97,DeadRaw!CF:CF)</f>
        <v>0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0</v>
      </c>
      <c r="BY98">
        <f>SUMIF(DeadRaw!$B:$B,$B98,DeadRaw!CA:CA)</f>
        <v>0</v>
      </c>
      <c r="BZ98">
        <f>SUMIF(DeadRaw!$B:$B,$B98,DeadRaw!CB:CB)</f>
        <v>0</v>
      </c>
      <c r="CA98">
        <f>SUMIF(DeadRaw!$B:$B,$B98,DeadRaw!CC:CC)</f>
        <v>0</v>
      </c>
      <c r="CB98">
        <f>SUMIF(DeadRaw!$B:$B,$B98,DeadRaw!CD:CD)</f>
        <v>0</v>
      </c>
      <c r="CC98">
        <f>SUMIF(DeadRaw!$B:$B,$B98,DeadRaw!CE:CE)</f>
        <v>0</v>
      </c>
      <c r="CD98">
        <f>SUMIF(DeadRaw!$B:$B,$B98,DeadRaw!CF:CF)</f>
        <v>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0</v>
      </c>
      <c r="BY99">
        <f>SUMIF(DeadRaw!$B:$B,$B99,DeadRaw!CA:CA)</f>
        <v>0</v>
      </c>
      <c r="BZ99">
        <f>SUMIF(DeadRaw!$B:$B,$B99,DeadRaw!CB:CB)</f>
        <v>0</v>
      </c>
      <c r="CA99">
        <f>SUMIF(DeadRaw!$B:$B,$B99,DeadRaw!CC:CC)</f>
        <v>0</v>
      </c>
      <c r="CB99">
        <f>SUMIF(DeadRaw!$B:$B,$B99,DeadRaw!CD:CD)</f>
        <v>0</v>
      </c>
      <c r="CC99">
        <f>SUMIF(DeadRaw!$B:$B,$B99,DeadRaw!CE:CE)</f>
        <v>0</v>
      </c>
      <c r="CD99">
        <f>SUMIF(DeadRaw!$B:$B,$B99,DeadRaw!CF:CF)</f>
        <v>0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0</v>
      </c>
      <c r="BY100">
        <f>SUMIF(DeadRaw!$B:$B,$B100,DeadRaw!CA:CA)</f>
        <v>0</v>
      </c>
      <c r="BZ100">
        <f>SUMIF(DeadRaw!$B:$B,$B100,DeadRaw!CB:CB)</f>
        <v>0</v>
      </c>
      <c r="CA100">
        <f>SUMIF(DeadRaw!$B:$B,$B100,DeadRaw!CC:CC)</f>
        <v>0</v>
      </c>
      <c r="CB100">
        <f>SUMIF(DeadRaw!$B:$B,$B100,DeadRaw!CD:CD)</f>
        <v>0</v>
      </c>
      <c r="CC100">
        <f>SUMIF(DeadRaw!$B:$B,$B100,DeadRaw!CE:CE)</f>
        <v>0</v>
      </c>
      <c r="CD100">
        <f>SUMIF(DeadRaw!$B:$B,$B100,DeadRaw!CF:CF)</f>
        <v>0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0</v>
      </c>
      <c r="BY102">
        <f>SUMIF(DeadRaw!$B:$B,$B102,DeadRaw!CA:CA)</f>
        <v>0</v>
      </c>
      <c r="BZ102">
        <f>SUMIF(DeadRaw!$B:$B,$B102,DeadRaw!CB:CB)</f>
        <v>0</v>
      </c>
      <c r="CA102">
        <f>SUMIF(DeadRaw!$B:$B,$B102,DeadRaw!CC:CC)</f>
        <v>0</v>
      </c>
      <c r="CB102">
        <f>SUMIF(DeadRaw!$B:$B,$B102,DeadRaw!CD:CD)</f>
        <v>0</v>
      </c>
      <c r="CC102">
        <f>SUMIF(DeadRaw!$B:$B,$B102,DeadRaw!CE:CE)</f>
        <v>0</v>
      </c>
      <c r="CD102">
        <f>SUMIF(DeadRaw!$B:$B,$B102,DeadRaw!CF:CF)</f>
        <v>0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0</v>
      </c>
      <c r="BY104">
        <f>SUMIF(DeadRaw!$B:$B,$B104,DeadRaw!CA:CA)</f>
        <v>0</v>
      </c>
      <c r="BZ104">
        <f>SUMIF(DeadRaw!$B:$B,$B104,DeadRaw!CB:CB)</f>
        <v>0</v>
      </c>
      <c r="CA104">
        <f>SUMIF(DeadRaw!$B:$B,$B104,DeadRaw!CC:CC)</f>
        <v>0</v>
      </c>
      <c r="CB104">
        <f>SUMIF(DeadRaw!$B:$B,$B104,DeadRaw!CD:CD)</f>
        <v>0</v>
      </c>
      <c r="CC104">
        <f>SUMIF(DeadRaw!$B:$B,$B104,DeadRaw!CE:CE)</f>
        <v>0</v>
      </c>
      <c r="CD104">
        <f>SUMIF(DeadRaw!$B:$B,$B104,DeadRaw!CF:CF)</f>
        <v>0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0</v>
      </c>
      <c r="BY105">
        <f>SUMIF(DeadRaw!$B:$B,$B105,DeadRaw!CA:CA)</f>
        <v>0</v>
      </c>
      <c r="BZ105">
        <f>SUMIF(DeadRaw!$B:$B,$B105,DeadRaw!CB:CB)</f>
        <v>0</v>
      </c>
      <c r="CA105">
        <f>SUMIF(DeadRaw!$B:$B,$B105,DeadRaw!CC:CC)</f>
        <v>0</v>
      </c>
      <c r="CB105">
        <f>SUMIF(DeadRaw!$B:$B,$B105,DeadRaw!CD:CD)</f>
        <v>0</v>
      </c>
      <c r="CC105">
        <f>SUMIF(DeadRaw!$B:$B,$B105,DeadRaw!CE:CE)</f>
        <v>0</v>
      </c>
      <c r="CD105">
        <f>SUMIF(DeadRaw!$B:$B,$B105,DeadRaw!CF:CF)</f>
        <v>0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0</v>
      </c>
      <c r="BY106">
        <f>SUMIF(DeadRaw!$B:$B,$B106,DeadRaw!CA:CA)</f>
        <v>0</v>
      </c>
      <c r="BZ106">
        <f>SUMIF(DeadRaw!$B:$B,$B106,DeadRaw!CB:CB)</f>
        <v>0</v>
      </c>
      <c r="CA106">
        <f>SUMIF(DeadRaw!$B:$B,$B106,DeadRaw!CC:CC)</f>
        <v>0</v>
      </c>
      <c r="CB106">
        <f>SUMIF(DeadRaw!$B:$B,$B106,DeadRaw!CD:CD)</f>
        <v>0</v>
      </c>
      <c r="CC106">
        <f>SUMIF(DeadRaw!$B:$B,$B106,DeadRaw!CE:CE)</f>
        <v>0</v>
      </c>
      <c r="CD106">
        <f>SUMIF(DeadRaw!$B:$B,$B106,DeadRaw!CF:CF)</f>
        <v>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0</v>
      </c>
      <c r="BY107">
        <f>SUMIF(DeadRaw!$B:$B,$B107,DeadRaw!CA:CA)</f>
        <v>0</v>
      </c>
      <c r="BZ107">
        <f>SUMIF(DeadRaw!$B:$B,$B107,DeadRaw!CB:CB)</f>
        <v>0</v>
      </c>
      <c r="CA107">
        <f>SUMIF(DeadRaw!$B:$B,$B107,DeadRaw!CC:CC)</f>
        <v>0</v>
      </c>
      <c r="CB107">
        <f>SUMIF(DeadRaw!$B:$B,$B107,DeadRaw!CD:CD)</f>
        <v>0</v>
      </c>
      <c r="CC107">
        <f>SUMIF(DeadRaw!$B:$B,$B107,DeadRaw!CE:CE)</f>
        <v>0</v>
      </c>
      <c r="CD107">
        <f>SUMIF(DeadRaw!$B:$B,$B107,DeadRaw!CF:CF)</f>
        <v>0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0</v>
      </c>
      <c r="BY108">
        <f>SUMIF(DeadRaw!$B:$B,$B108,DeadRaw!CA:CA)</f>
        <v>0</v>
      </c>
      <c r="BZ108">
        <f>SUMIF(DeadRaw!$B:$B,$B108,DeadRaw!CB:CB)</f>
        <v>0</v>
      </c>
      <c r="CA108">
        <f>SUMIF(DeadRaw!$B:$B,$B108,DeadRaw!CC:CC)</f>
        <v>0</v>
      </c>
      <c r="CB108">
        <f>SUMIF(DeadRaw!$B:$B,$B108,DeadRaw!CD:CD)</f>
        <v>0</v>
      </c>
      <c r="CC108">
        <f>SUMIF(DeadRaw!$B:$B,$B108,DeadRaw!CE:CE)</f>
        <v>0</v>
      </c>
      <c r="CD108">
        <f>SUMIF(DeadRaw!$B:$B,$B108,DeadRaw!CF:CF)</f>
        <v>0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0</v>
      </c>
      <c r="BY109">
        <f>SUMIF(DeadRaw!$B:$B,$B109,DeadRaw!CA:CA)</f>
        <v>0</v>
      </c>
      <c r="BZ109">
        <f>SUMIF(DeadRaw!$B:$B,$B109,DeadRaw!CB:CB)</f>
        <v>0</v>
      </c>
      <c r="CA109">
        <f>SUMIF(DeadRaw!$B:$B,$B109,DeadRaw!CC:CC)</f>
        <v>0</v>
      </c>
      <c r="CB109">
        <f>SUMIF(DeadRaw!$B:$B,$B109,DeadRaw!CD:CD)</f>
        <v>0</v>
      </c>
      <c r="CC109">
        <f>SUMIF(DeadRaw!$B:$B,$B109,DeadRaw!CE:CE)</f>
        <v>0</v>
      </c>
      <c r="CD109">
        <f>SUMIF(DeadRaw!$B:$B,$B109,DeadRaw!CF:CF)</f>
        <v>0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0</v>
      </c>
      <c r="BY110">
        <f>SUMIF(DeadRaw!$B:$B,$B110,DeadRaw!CA:CA)</f>
        <v>0</v>
      </c>
      <c r="BZ110">
        <f>SUMIF(DeadRaw!$B:$B,$B110,DeadRaw!CB:CB)</f>
        <v>0</v>
      </c>
      <c r="CA110">
        <f>SUMIF(DeadRaw!$B:$B,$B110,DeadRaw!CC:CC)</f>
        <v>0</v>
      </c>
      <c r="CB110">
        <f>SUMIF(DeadRaw!$B:$B,$B110,DeadRaw!CD:CD)</f>
        <v>0</v>
      </c>
      <c r="CC110">
        <f>SUMIF(DeadRaw!$B:$B,$B110,DeadRaw!CE:CE)</f>
        <v>0</v>
      </c>
      <c r="CD110">
        <f>SUMIF(DeadRaw!$B:$B,$B110,DeadRaw!CF:CF)</f>
        <v>0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0</v>
      </c>
      <c r="CB111">
        <f>SUMIF(DeadRaw!$B:$B,$B111,DeadRaw!CD:CD)</f>
        <v>0</v>
      </c>
      <c r="CC111">
        <f>SUMIF(DeadRaw!$B:$B,$B111,DeadRaw!CE:CE)</f>
        <v>0</v>
      </c>
      <c r="CD111">
        <f>SUMIF(DeadRaw!$B:$B,$B111,DeadRaw!CF:CF)</f>
        <v>0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0</v>
      </c>
      <c r="BY114">
        <f>SUMIF(DeadRaw!$B:$B,$B114,DeadRaw!CA:CA)</f>
        <v>0</v>
      </c>
      <c r="BZ114">
        <f>SUMIF(DeadRaw!$B:$B,$B114,DeadRaw!CB:CB)</f>
        <v>0</v>
      </c>
      <c r="CA114">
        <f>SUMIF(DeadRaw!$B:$B,$B114,DeadRaw!CC:CC)</f>
        <v>0</v>
      </c>
      <c r="CB114">
        <f>SUMIF(DeadRaw!$B:$B,$B114,DeadRaw!CD:CD)</f>
        <v>0</v>
      </c>
      <c r="CC114">
        <f>SUMIF(DeadRaw!$B:$B,$B114,DeadRaw!CE:CE)</f>
        <v>0</v>
      </c>
      <c r="CD114">
        <f>SUMIF(DeadRaw!$B:$B,$B114,DeadRaw!CF:CF)</f>
        <v>0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0</v>
      </c>
      <c r="BZ115">
        <f>SUMIF(DeadRaw!$B:$B,$B115,DeadRaw!CB:CB)</f>
        <v>0</v>
      </c>
      <c r="CA115">
        <f>SUMIF(DeadRaw!$B:$B,$B115,DeadRaw!CC:CC)</f>
        <v>0</v>
      </c>
      <c r="CB115">
        <f>SUMIF(DeadRaw!$B:$B,$B115,DeadRaw!CD:CD)</f>
        <v>0</v>
      </c>
      <c r="CC115">
        <f>SUMIF(DeadRaw!$B:$B,$B115,DeadRaw!CE:CE)</f>
        <v>0</v>
      </c>
      <c r="CD115">
        <f>SUMIF(DeadRaw!$B:$B,$B115,DeadRaw!CF:CF)</f>
        <v>0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0</v>
      </c>
      <c r="BY118">
        <f>SUMIF(DeadRaw!$B:$B,$B118,DeadRaw!CA:CA)</f>
        <v>0</v>
      </c>
      <c r="BZ118">
        <f>SUMIF(DeadRaw!$B:$B,$B118,DeadRaw!CB:CB)</f>
        <v>0</v>
      </c>
      <c r="CA118">
        <f>SUMIF(DeadRaw!$B:$B,$B118,DeadRaw!CC:CC)</f>
        <v>0</v>
      </c>
      <c r="CB118">
        <f>SUMIF(DeadRaw!$B:$B,$B118,DeadRaw!CD:CD)</f>
        <v>0</v>
      </c>
      <c r="CC118">
        <f>SUMIF(DeadRaw!$B:$B,$B118,DeadRaw!CE:CE)</f>
        <v>0</v>
      </c>
      <c r="CD118">
        <f>SUMIF(DeadRaw!$B:$B,$B118,DeadRaw!CF:CF)</f>
        <v>0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0</v>
      </c>
      <c r="BY120">
        <f>SUMIF(DeadRaw!$B:$B,$B120,DeadRaw!CA:CA)</f>
        <v>0</v>
      </c>
      <c r="BZ120">
        <f>SUMIF(DeadRaw!$B:$B,$B120,DeadRaw!CB:CB)</f>
        <v>0</v>
      </c>
      <c r="CA120">
        <f>SUMIF(DeadRaw!$B:$B,$B120,DeadRaw!CC:CC)</f>
        <v>0</v>
      </c>
      <c r="CB120">
        <f>SUMIF(DeadRaw!$B:$B,$B120,DeadRaw!CD:CD)</f>
        <v>0</v>
      </c>
      <c r="CC120">
        <f>SUMIF(DeadRaw!$B:$B,$B120,DeadRaw!CE:CE)</f>
        <v>0</v>
      </c>
      <c r="CD120">
        <f>SUMIF(DeadRaw!$B:$B,$B120,DeadRaw!CF:CF)</f>
        <v>0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0</v>
      </c>
      <c r="BY121">
        <f>SUMIF(DeadRaw!$B:$B,$B121,DeadRaw!CA:CA)</f>
        <v>0</v>
      </c>
      <c r="BZ121">
        <f>SUMIF(DeadRaw!$B:$B,$B121,DeadRaw!CB:CB)</f>
        <v>0</v>
      </c>
      <c r="CA121">
        <f>SUMIF(DeadRaw!$B:$B,$B121,DeadRaw!CC:CC)</f>
        <v>0</v>
      </c>
      <c r="CB121">
        <f>SUMIF(DeadRaw!$B:$B,$B121,DeadRaw!CD:CD)</f>
        <v>0</v>
      </c>
      <c r="CC121">
        <f>SUMIF(DeadRaw!$B:$B,$B121,DeadRaw!CE:CE)</f>
        <v>0</v>
      </c>
      <c r="CD121">
        <f>SUMIF(DeadRaw!$B:$B,$B121,DeadRaw!CF:CF)</f>
        <v>0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0</v>
      </c>
      <c r="BY122">
        <f>SUMIF(DeadRaw!$B:$B,$B122,DeadRaw!CA:CA)</f>
        <v>0</v>
      </c>
      <c r="BZ122">
        <f>SUMIF(DeadRaw!$B:$B,$B122,DeadRaw!CB:CB)</f>
        <v>0</v>
      </c>
      <c r="CA122">
        <f>SUMIF(DeadRaw!$B:$B,$B122,DeadRaw!CC:CC)</f>
        <v>0</v>
      </c>
      <c r="CB122">
        <f>SUMIF(DeadRaw!$B:$B,$B122,DeadRaw!CD:CD)</f>
        <v>0</v>
      </c>
      <c r="CC122">
        <f>SUMIF(DeadRaw!$B:$B,$B122,DeadRaw!CE:CE)</f>
        <v>0</v>
      </c>
      <c r="CD122">
        <f>SUMIF(DeadRaw!$B:$B,$B122,DeadRaw!CF:CF)</f>
        <v>0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0</v>
      </c>
      <c r="BY125">
        <f>SUMIF(DeadRaw!$B:$B,$B125,DeadRaw!CA:CA)</f>
        <v>0</v>
      </c>
      <c r="BZ125">
        <f>SUMIF(DeadRaw!$B:$B,$B125,DeadRaw!CB:CB)</f>
        <v>0</v>
      </c>
      <c r="CA125">
        <f>SUMIF(DeadRaw!$B:$B,$B125,DeadRaw!CC:CC)</f>
        <v>0</v>
      </c>
      <c r="CB125">
        <f>SUMIF(DeadRaw!$B:$B,$B125,DeadRaw!CD:CD)</f>
        <v>0</v>
      </c>
      <c r="CC125">
        <f>SUMIF(DeadRaw!$B:$B,$B125,DeadRaw!CE:CE)</f>
        <v>0</v>
      </c>
      <c r="CD125">
        <f>SUMIF(DeadRaw!$B:$B,$B125,DeadRaw!CF:CF)</f>
        <v>0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0</v>
      </c>
      <c r="BY126">
        <f>SUMIF(DeadRaw!$B:$B,$B126,DeadRaw!CA:CA)</f>
        <v>0</v>
      </c>
      <c r="BZ126">
        <f>SUMIF(DeadRaw!$B:$B,$B126,DeadRaw!CB:CB)</f>
        <v>0</v>
      </c>
      <c r="CA126">
        <f>SUMIF(DeadRaw!$B:$B,$B126,DeadRaw!CC:CC)</f>
        <v>0</v>
      </c>
      <c r="CB126">
        <f>SUMIF(DeadRaw!$B:$B,$B126,DeadRaw!CD:CD)</f>
        <v>0</v>
      </c>
      <c r="CC126">
        <f>SUMIF(DeadRaw!$B:$B,$B126,DeadRaw!CE:CE)</f>
        <v>0</v>
      </c>
      <c r="CD126">
        <f>SUMIF(DeadRaw!$B:$B,$B126,DeadRaw!CF:CF)</f>
        <v>0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7"/>
      <c r="B127" s="2" t="s">
        <v>604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0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606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0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607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0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609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0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610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0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611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0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608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0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573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574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575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576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577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578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Y259"/>
  <sheetViews>
    <sheetView workbookViewId="0">
      <selection sqref="A1:CA1000"/>
    </sheetView>
  </sheetViews>
  <sheetFormatPr defaultRowHeight="14.4" x14ac:dyDescent="0.3"/>
  <sheetData>
    <row r="1" spans="1:77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</row>
    <row r="2" spans="1:7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</row>
    <row r="3" spans="1:7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</row>
    <row r="4" spans="1:7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</row>
    <row r="5" spans="1:7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</row>
    <row r="6" spans="1:77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</row>
    <row r="7" spans="1:7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</row>
    <row r="9" spans="1:7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</row>
    <row r="10" spans="1:7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</row>
    <row r="11" spans="1:7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</row>
    <row r="12" spans="1:7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</row>
    <row r="14" spans="1:7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</row>
    <row r="16" spans="1:7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</row>
    <row r="17" spans="1:7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</row>
    <row r="18" spans="1:7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</row>
    <row r="19" spans="1:7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</row>
    <row r="20" spans="1:77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</row>
    <row r="21" spans="1:7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</row>
    <row r="22" spans="1:7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</row>
    <row r="23" spans="1:77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</row>
    <row r="25" spans="1:7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</row>
    <row r="26" spans="1:77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</row>
    <row r="29" spans="1:7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</row>
    <row r="30" spans="1:7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</row>
    <row r="31" spans="1:7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</row>
    <row r="32" spans="1:7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</row>
    <row r="33" spans="1:7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</row>
    <row r="34" spans="1:77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</row>
    <row r="35" spans="1:7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</row>
    <row r="37" spans="1:7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</row>
    <row r="38" spans="1:7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</row>
    <row r="39" spans="1:7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</row>
    <row r="41" spans="1:7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</row>
    <row r="43" spans="1:77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</row>
    <row r="45" spans="1:77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</row>
    <row r="47" spans="1:7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</row>
    <row r="48" spans="1:77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</row>
    <row r="51" spans="1:77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</row>
    <row r="52" spans="1:7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</row>
    <row r="53" spans="1:77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</row>
    <row r="54" spans="1:7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</row>
    <row r="55" spans="1:7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</row>
    <row r="56" spans="1:7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</row>
    <row r="57" spans="1:77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</row>
    <row r="58" spans="1:77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</row>
    <row r="59" spans="1:77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</row>
    <row r="60" spans="1:77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</row>
    <row r="61" spans="1:77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</row>
    <row r="62" spans="1:77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</row>
    <row r="63" spans="1:7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</row>
    <row r="64" spans="1:77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</row>
    <row r="65" spans="1:77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</row>
    <row r="66" spans="1:7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</row>
    <row r="67" spans="1:77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</row>
    <row r="69" spans="1:7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</row>
    <row r="70" spans="1:77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</row>
    <row r="71" spans="1:77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</row>
    <row r="75" spans="1:77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</row>
    <row r="76" spans="1:77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</row>
    <row r="77" spans="1:77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</row>
    <row r="78" spans="1:77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</row>
    <row r="79" spans="1:7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</row>
    <row r="80" spans="1:7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</row>
    <row r="81" spans="1:7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</row>
    <row r="82" spans="1:77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</row>
    <row r="83" spans="1:77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</row>
    <row r="84" spans="1:7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</row>
    <row r="85" spans="1:77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</row>
    <row r="86" spans="1:7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</row>
    <row r="87" spans="1:7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</row>
    <row r="88" spans="1:7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</row>
    <row r="89" spans="1:7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</row>
    <row r="90" spans="1:7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</row>
    <row r="91" spans="1:7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</row>
    <row r="92" spans="1:7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</row>
    <row r="93" spans="1:77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</row>
    <row r="94" spans="1:7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</row>
    <row r="95" spans="1:77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</row>
    <row r="96" spans="1:7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</row>
    <row r="97" spans="1:77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</row>
    <row r="98" spans="1:7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</row>
    <row r="99" spans="1:7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</row>
    <row r="100" spans="1:7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</row>
    <row r="101" spans="1:77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</row>
    <row r="102" spans="1:77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</row>
    <row r="103" spans="1:77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</row>
    <row r="104" spans="1:7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</row>
    <row r="105" spans="1:77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</row>
    <row r="106" spans="1:7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</row>
    <row r="107" spans="1:77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</row>
    <row r="108" spans="1:7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</row>
    <row r="109" spans="1:7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</row>
    <row r="110" spans="1:7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</row>
    <row r="111" spans="1:7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</row>
    <row r="112" spans="1:77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</row>
    <row r="113" spans="1:77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</row>
    <row r="114" spans="1:7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</row>
    <row r="115" spans="1:7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</row>
    <row r="116" spans="1:7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</row>
    <row r="117" spans="1:7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</row>
    <row r="118" spans="1:7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</row>
    <row r="119" spans="1:77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</row>
    <row r="120" spans="1:77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</row>
    <row r="121" spans="1:7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</row>
    <row r="122" spans="1:7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</row>
    <row r="123" spans="1:77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</row>
    <row r="124" spans="1:7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</row>
    <row r="125" spans="1:77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</row>
    <row r="126" spans="1:7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</row>
    <row r="127" spans="1:7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</row>
    <row r="128" spans="1:77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</row>
    <row r="129" spans="2:7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</row>
    <row r="130" spans="2:7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</row>
    <row r="131" spans="2:7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</row>
    <row r="132" spans="2:7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</row>
    <row r="133" spans="2:7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</row>
    <row r="134" spans="2:7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</row>
    <row r="135" spans="2:7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</row>
    <row r="136" spans="2:7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</row>
    <row r="137" spans="2:7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</row>
    <row r="138" spans="2:7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</row>
    <row r="139" spans="2:7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</row>
    <row r="140" spans="2:7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</row>
    <row r="141" spans="2:77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</row>
    <row r="142" spans="2:7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</row>
    <row r="143" spans="2:7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</row>
    <row r="144" spans="2:7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</row>
    <row r="145" spans="2:77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</row>
    <row r="146" spans="2:7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</row>
    <row r="147" spans="2:77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</row>
    <row r="148" spans="2:7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</row>
    <row r="149" spans="2:7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</row>
    <row r="150" spans="2:77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</row>
    <row r="151" spans="2:7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</row>
    <row r="152" spans="2:7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</row>
    <row r="153" spans="2:7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</row>
    <row r="154" spans="2:77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</row>
    <row r="155" spans="2:7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</row>
    <row r="156" spans="2:7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</row>
    <row r="157" spans="2:7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</row>
    <row r="158" spans="2:77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</row>
    <row r="159" spans="2:77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</row>
    <row r="160" spans="2:7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</row>
    <row r="161" spans="1:7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</row>
    <row r="162" spans="1:7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</row>
    <row r="163" spans="1:7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</row>
    <row r="164" spans="1:77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</row>
    <row r="165" spans="1:7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</row>
    <row r="166" spans="1:77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</row>
    <row r="167" spans="1:7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</row>
    <row r="168" spans="1:7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</row>
    <row r="169" spans="1:77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</row>
    <row r="170" spans="1:77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</row>
    <row r="171" spans="1:7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</row>
    <row r="172" spans="1:7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</row>
    <row r="173" spans="1:77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</row>
    <row r="174" spans="1:77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</row>
    <row r="175" spans="1:7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</row>
    <row r="176" spans="1:7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</row>
    <row r="177" spans="2:7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</row>
    <row r="178" spans="2:7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</row>
    <row r="179" spans="2:7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</row>
    <row r="180" spans="2:7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</row>
    <row r="181" spans="2:77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</row>
    <row r="182" spans="2:7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</row>
    <row r="183" spans="2:7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</row>
    <row r="184" spans="2:7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</row>
    <row r="185" spans="2:7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</row>
    <row r="186" spans="2:7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</row>
    <row r="187" spans="2:7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</row>
    <row r="188" spans="2:7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</row>
    <row r="189" spans="2:7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</row>
    <row r="190" spans="2:77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</row>
    <row r="191" spans="2:77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</row>
    <row r="192" spans="2:77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</row>
    <row r="193" spans="2:7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</row>
    <row r="194" spans="2:7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</row>
    <row r="195" spans="2:7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</row>
    <row r="196" spans="2:7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</row>
    <row r="197" spans="2:77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</row>
    <row r="198" spans="2:7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</row>
    <row r="199" spans="2:7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</row>
    <row r="200" spans="2:7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</row>
    <row r="201" spans="2:77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</row>
    <row r="202" spans="2:7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</row>
    <row r="203" spans="2:7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</row>
    <row r="204" spans="2:7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</row>
    <row r="205" spans="2:7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</row>
    <row r="206" spans="2:77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</row>
    <row r="207" spans="2:7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</row>
    <row r="208" spans="2:7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</row>
    <row r="209" spans="1:77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</row>
    <row r="210" spans="1:77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</row>
    <row r="211" spans="1:77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</row>
    <row r="212" spans="1:7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</row>
    <row r="213" spans="1:77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</row>
    <row r="214" spans="1:7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</row>
    <row r="215" spans="1:7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</row>
    <row r="216" spans="1:77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</row>
    <row r="217" spans="1:7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</row>
    <row r="218" spans="1:7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</row>
    <row r="219" spans="1:77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</row>
    <row r="220" spans="1:7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</row>
    <row r="221" spans="1:7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</row>
    <row r="222" spans="1:7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</row>
    <row r="223" spans="1:77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</row>
    <row r="224" spans="1:77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</row>
    <row r="225" spans="1:7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</row>
    <row r="226" spans="1:77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</row>
    <row r="227" spans="1:77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</row>
    <row r="228" spans="1:77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</row>
    <row r="229" spans="1:77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</row>
    <row r="230" spans="1:77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</row>
    <row r="231" spans="1:77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</row>
    <row r="232" spans="1:77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</row>
    <row r="233" spans="1:7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</row>
    <row r="234" spans="1:77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</row>
    <row r="235" spans="1:77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</row>
    <row r="236" spans="1:77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</row>
    <row r="237" spans="1:77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</row>
    <row r="238" spans="1:77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</row>
    <row r="239" spans="1:77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</row>
    <row r="240" spans="1:77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</row>
    <row r="241" spans="1:77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</row>
    <row r="242" spans="1:77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</row>
    <row r="243" spans="1:77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</row>
    <row r="244" spans="1:77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</row>
    <row r="245" spans="1:77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</row>
    <row r="246" spans="1:77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</row>
    <row r="247" spans="1:77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</row>
    <row r="248" spans="1:77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</row>
    <row r="249" spans="1:77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</row>
    <row r="250" spans="1:77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</row>
    <row r="251" spans="1:77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</row>
    <row r="252" spans="1:77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</row>
    <row r="253" spans="1:77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</row>
    <row r="254" spans="1:77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</row>
    <row r="255" spans="1:77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</row>
    <row r="256" spans="1:77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</row>
    <row r="257" spans="1:77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</row>
    <row r="258" spans="1:77" x14ac:dyDescent="0.3">
      <c r="A258" t="s">
        <v>624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</row>
    <row r="259" spans="1:77" x14ac:dyDescent="0.3">
      <c r="B259" t="s">
        <v>625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Y259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7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</row>
    <row r="2" spans="1:7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</row>
    <row r="3" spans="1:7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</row>
    <row r="4" spans="1:7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</row>
    <row r="5" spans="1:7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</row>
    <row r="6" spans="1:77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</row>
    <row r="7" spans="1:7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</row>
    <row r="8" spans="1:7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</row>
    <row r="9" spans="1:7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</row>
    <row r="10" spans="1:7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</row>
    <row r="11" spans="1:7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</row>
    <row r="12" spans="1:7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</row>
    <row r="13" spans="1:7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</row>
    <row r="14" spans="1:7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</row>
    <row r="15" spans="1:7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</row>
    <row r="16" spans="1:7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</row>
    <row r="17" spans="1:7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</row>
    <row r="18" spans="1:7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</row>
    <row r="19" spans="1:7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</row>
    <row r="20" spans="1:77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</row>
    <row r="21" spans="1:7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</row>
    <row r="22" spans="1:7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</row>
    <row r="23" spans="1:77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</row>
    <row r="24" spans="1:7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</row>
    <row r="25" spans="1:7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</row>
    <row r="26" spans="1:77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</row>
    <row r="27" spans="1:7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</row>
    <row r="28" spans="1:7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</row>
    <row r="29" spans="1:7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</row>
    <row r="30" spans="1:7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</row>
    <row r="31" spans="1:7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</row>
    <row r="32" spans="1:7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</row>
    <row r="33" spans="1:7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</row>
    <row r="34" spans="1:77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</row>
    <row r="35" spans="1:7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</row>
    <row r="36" spans="1:7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</row>
    <row r="37" spans="1:7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</row>
    <row r="38" spans="1:7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</row>
    <row r="39" spans="1:7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</row>
    <row r="40" spans="1:7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</row>
    <row r="41" spans="1:7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</row>
    <row r="42" spans="1:77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</row>
    <row r="43" spans="1:77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</row>
    <row r="44" spans="1:7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</row>
    <row r="45" spans="1:77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</row>
    <row r="46" spans="1:7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</row>
    <row r="47" spans="1:7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</row>
    <row r="48" spans="1:77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</row>
    <row r="49" spans="1:77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</row>
    <row r="50" spans="1:7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</row>
    <row r="51" spans="1:77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</row>
    <row r="52" spans="1:7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</row>
    <row r="53" spans="1:77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</row>
    <row r="54" spans="1:7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</row>
    <row r="55" spans="1:7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</row>
    <row r="56" spans="1:7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</row>
    <row r="57" spans="1:77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</row>
    <row r="58" spans="1:77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</row>
    <row r="59" spans="1:77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</row>
    <row r="60" spans="1:77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</row>
    <row r="61" spans="1:77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</row>
    <row r="62" spans="1:77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</row>
    <row r="63" spans="1:7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</row>
    <row r="64" spans="1:77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</row>
    <row r="65" spans="1:77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</row>
    <row r="66" spans="1:7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</row>
    <row r="67" spans="1:77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</row>
    <row r="68" spans="1:77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</row>
    <row r="69" spans="1:7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</row>
    <row r="70" spans="1:77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</row>
    <row r="71" spans="1:77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</row>
    <row r="72" spans="1:7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</row>
    <row r="73" spans="1:7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</row>
    <row r="74" spans="1:7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</row>
    <row r="75" spans="1:77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</row>
    <row r="76" spans="1:77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</row>
    <row r="77" spans="1:77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</row>
    <row r="78" spans="1:77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</row>
    <row r="79" spans="1:7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</row>
    <row r="80" spans="1:7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</row>
    <row r="81" spans="1:7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</row>
    <row r="82" spans="1:77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</row>
    <row r="83" spans="1:77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</row>
    <row r="84" spans="1:7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</row>
    <row r="85" spans="1:77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</row>
    <row r="86" spans="1:7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</row>
    <row r="87" spans="1:7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</row>
    <row r="88" spans="1:7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</row>
    <row r="89" spans="1:7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</row>
    <row r="90" spans="1:7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</row>
    <row r="91" spans="1:7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</row>
    <row r="92" spans="1:7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</row>
    <row r="93" spans="1:77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</row>
    <row r="94" spans="1:7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</row>
    <row r="95" spans="1:77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</row>
    <row r="96" spans="1:7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</row>
    <row r="97" spans="1:77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</row>
    <row r="98" spans="1:7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</row>
    <row r="99" spans="1:7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</row>
    <row r="100" spans="1:7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</row>
    <row r="101" spans="1:77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</row>
    <row r="102" spans="1:77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</row>
    <row r="103" spans="1:77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</row>
    <row r="104" spans="1:7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</row>
    <row r="105" spans="1:77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</row>
    <row r="106" spans="1:7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</row>
    <row r="107" spans="1:77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</row>
    <row r="108" spans="1:7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</row>
    <row r="109" spans="1:7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</row>
    <row r="110" spans="1:7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</row>
    <row r="111" spans="1:7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</row>
    <row r="112" spans="1:77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</row>
    <row r="113" spans="1:77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</row>
    <row r="114" spans="1:7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</row>
    <row r="115" spans="1:7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</row>
    <row r="116" spans="1:7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</row>
    <row r="117" spans="1:7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</row>
    <row r="118" spans="1:7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</row>
    <row r="119" spans="1:77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</row>
    <row r="120" spans="1:77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</row>
    <row r="121" spans="1:7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</row>
    <row r="122" spans="1:7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</row>
    <row r="123" spans="1:77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</row>
    <row r="124" spans="1:7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</row>
    <row r="125" spans="1:77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</row>
    <row r="126" spans="1:7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</row>
    <row r="127" spans="1:7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</row>
    <row r="128" spans="1:77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</row>
    <row r="129" spans="2:7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</row>
    <row r="130" spans="2:7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</row>
    <row r="131" spans="2:7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</row>
    <row r="132" spans="2:7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</row>
    <row r="133" spans="2:7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</row>
    <row r="134" spans="2:7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</row>
    <row r="135" spans="2:7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</row>
    <row r="136" spans="2:7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</row>
    <row r="137" spans="2:7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</row>
    <row r="138" spans="2:7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</row>
    <row r="139" spans="2:7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</row>
    <row r="140" spans="2:7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</row>
    <row r="141" spans="2:77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</row>
    <row r="142" spans="2:7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</row>
    <row r="143" spans="2:7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</row>
    <row r="144" spans="2:7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</row>
    <row r="145" spans="2:77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</row>
    <row r="146" spans="2:7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</row>
    <row r="147" spans="2:77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</row>
    <row r="148" spans="2:7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</row>
    <row r="149" spans="2:7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</row>
    <row r="150" spans="2:77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</row>
    <row r="151" spans="2:7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</row>
    <row r="152" spans="2:7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</row>
    <row r="153" spans="2:7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</row>
    <row r="154" spans="2:77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</row>
    <row r="155" spans="2:7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</row>
    <row r="156" spans="2:7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</row>
    <row r="157" spans="2:7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</row>
    <row r="158" spans="2:77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</row>
    <row r="159" spans="2:77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</row>
    <row r="160" spans="2:7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</row>
    <row r="161" spans="1:7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</row>
    <row r="162" spans="1:7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</row>
    <row r="163" spans="1:7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</row>
    <row r="164" spans="1:77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</row>
    <row r="165" spans="1:7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</row>
    <row r="166" spans="1:77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</row>
    <row r="167" spans="1:7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</row>
    <row r="168" spans="1:7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</row>
    <row r="169" spans="1:77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</row>
    <row r="170" spans="1:77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</row>
    <row r="171" spans="1:7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</row>
    <row r="172" spans="1:7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</row>
    <row r="173" spans="1:77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</row>
    <row r="174" spans="1:77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</row>
    <row r="175" spans="1:7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</row>
    <row r="176" spans="1:7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</row>
    <row r="177" spans="2:7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</row>
    <row r="178" spans="2:7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</row>
    <row r="179" spans="2:7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</row>
    <row r="180" spans="2:7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</row>
    <row r="181" spans="2:77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</row>
    <row r="182" spans="2:7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</row>
    <row r="183" spans="2:7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</row>
    <row r="184" spans="2:7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</row>
    <row r="185" spans="2:7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</row>
    <row r="186" spans="2:7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</row>
    <row r="187" spans="2:7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</row>
    <row r="188" spans="2:7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</row>
    <row r="189" spans="2:7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</row>
    <row r="190" spans="2:77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</row>
    <row r="191" spans="2:77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</row>
    <row r="192" spans="2:77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</row>
    <row r="193" spans="2:7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</row>
    <row r="194" spans="2:7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</row>
    <row r="195" spans="2:7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</row>
    <row r="196" spans="2:7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</row>
    <row r="197" spans="2:77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</row>
    <row r="198" spans="2:7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</row>
    <row r="199" spans="2:7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</row>
    <row r="200" spans="2:7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</row>
    <row r="201" spans="2:77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</row>
    <row r="202" spans="2:7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</row>
    <row r="203" spans="2:7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</row>
    <row r="204" spans="2:7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</row>
    <row r="205" spans="2:7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</row>
    <row r="206" spans="2:77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</row>
    <row r="207" spans="2:7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</row>
    <row r="208" spans="2:7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</row>
    <row r="209" spans="1:77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</row>
    <row r="210" spans="1:77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</row>
    <row r="211" spans="1:77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</row>
    <row r="212" spans="1:7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</row>
    <row r="213" spans="1:77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</row>
    <row r="214" spans="1:7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</row>
    <row r="215" spans="1:7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</row>
    <row r="216" spans="1:77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</row>
    <row r="217" spans="1:7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</row>
    <row r="218" spans="1:7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</row>
    <row r="219" spans="1:77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</row>
    <row r="220" spans="1:7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</row>
    <row r="221" spans="1:7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</row>
    <row r="222" spans="1:7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</row>
    <row r="223" spans="1:77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</row>
    <row r="224" spans="1:77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</row>
    <row r="225" spans="1:7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</row>
    <row r="226" spans="1:77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</row>
    <row r="227" spans="1:77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  <c r="BW227">
        <v>213372</v>
      </c>
      <c r="BX227">
        <v>243453</v>
      </c>
      <c r="BY227">
        <v>275586</v>
      </c>
    </row>
    <row r="228" spans="1:77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</row>
    <row r="229" spans="1:77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</row>
    <row r="230" spans="1:77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</row>
    <row r="231" spans="1:77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</row>
    <row r="232" spans="1:77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</row>
    <row r="233" spans="1:7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</row>
    <row r="234" spans="1:77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</row>
    <row r="235" spans="1:77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</row>
    <row r="236" spans="1:77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</row>
    <row r="237" spans="1:77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</row>
    <row r="238" spans="1:77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</row>
    <row r="239" spans="1:77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</row>
    <row r="240" spans="1:77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</row>
    <row r="241" spans="1:77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</row>
    <row r="242" spans="1:77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</row>
    <row r="243" spans="1:77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</row>
    <row r="244" spans="1:77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</row>
    <row r="245" spans="1:77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</row>
    <row r="246" spans="1:77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</row>
    <row r="247" spans="1:77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</row>
    <row r="248" spans="1:77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</row>
    <row r="249" spans="1:77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</row>
    <row r="250" spans="1:77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</row>
    <row r="251" spans="1:77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</row>
    <row r="252" spans="1:77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</row>
    <row r="253" spans="1:77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</row>
    <row r="254" spans="1:77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</row>
    <row r="255" spans="1:77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</row>
    <row r="256" spans="1:77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</row>
    <row r="257" spans="1:77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</row>
    <row r="258" spans="1:77" x14ac:dyDescent="0.3">
      <c r="A258" t="s">
        <v>624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</row>
    <row r="259" spans="1:77" x14ac:dyDescent="0.3">
      <c r="B259" t="s">
        <v>625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26</vt:i4>
      </vt:variant>
    </vt:vector>
  </HeadingPairs>
  <TitlesOfParts>
    <vt:vector size="40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2020-04-04T18:44:24Z</dcterms:modified>
</cp:coreProperties>
</file>