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49138E2C-80E0-4BBF-97F1-B87BE016272E}" xr6:coauthVersionLast="45" xr6:coauthVersionMax="45" xr10:uidLastSave="{00000000-0000-0000-0000-000000000000}"/>
  <bookViews>
    <workbookView xWindow="-108" yWindow="-108" windowWidth="23256" windowHeight="13176" firstSheet="1" activeTab="2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B80" i="23" a="1"/>
  <c r="B80" i="23" s="1"/>
  <c r="C80" i="23"/>
  <c r="D80" i="23"/>
  <c r="C81" i="23"/>
  <c r="B81" i="23" s="1" a="1"/>
  <c r="B81" i="23" s="1"/>
  <c r="D81" i="23"/>
  <c r="B82" i="23" a="1"/>
  <c r="B82" i="23" s="1"/>
  <c r="C82" i="23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B88" i="23" a="1"/>
  <c r="B88" i="23" s="1"/>
  <c r="C88" i="23"/>
  <c r="D88" i="23"/>
  <c r="C89" i="23"/>
  <c r="B89" i="23" s="1" a="1"/>
  <c r="B89" i="23" s="1"/>
  <c r="D89" i="23"/>
  <c r="E89" i="23"/>
  <c r="F89" i="23"/>
  <c r="G89" i="23"/>
  <c r="B90" i="23" a="1"/>
  <c r="B90" i="23" s="1"/>
  <c r="C90" i="23"/>
  <c r="D90" i="23"/>
  <c r="E90" i="23"/>
  <c r="F90" i="23"/>
  <c r="G90" i="23"/>
  <c r="B91" i="23" a="1"/>
  <c r="B91" i="23"/>
  <c r="C91" i="23"/>
  <c r="D91" i="23"/>
  <c r="E91" i="23"/>
  <c r="F91" i="23"/>
  <c r="G91" i="23"/>
  <c r="B92" i="23" a="1"/>
  <c r="B92" i="23"/>
  <c r="C92" i="23"/>
  <c r="D92" i="23"/>
  <c r="E92" i="23"/>
  <c r="F92" i="23"/>
  <c r="G92" i="23"/>
  <c r="B93" i="23" a="1"/>
  <c r="B93" i="23"/>
  <c r="C93" i="23"/>
  <c r="D93" i="23"/>
  <c r="E93" i="23"/>
  <c r="F93" i="23"/>
  <c r="G93" i="23"/>
  <c r="B94" i="23" a="1"/>
  <c r="B94" i="23"/>
  <c r="C94" i="23"/>
  <c r="D94" i="23"/>
  <c r="E94" i="23"/>
  <c r="F94" i="23"/>
  <c r="G94" i="23"/>
  <c r="B95" i="23" a="1"/>
  <c r="B95" i="23"/>
  <c r="C95" i="23"/>
  <c r="D95" i="23"/>
  <c r="E95" i="23"/>
  <c r="F95" i="23"/>
  <c r="G95" i="23"/>
  <c r="B96" i="23" a="1"/>
  <c r="B96" i="23"/>
  <c r="C96" i="23"/>
  <c r="D96" i="23"/>
  <c r="E96" i="23"/>
  <c r="F96" i="23"/>
  <c r="G96" i="23"/>
  <c r="B97" i="23" a="1"/>
  <c r="B97" i="23"/>
  <c r="C97" i="23"/>
  <c r="D97" i="23"/>
  <c r="E97" i="23"/>
  <c r="F97" i="23"/>
  <c r="G97" i="23"/>
  <c r="B98" i="23" a="1"/>
  <c r="B98" i="23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B100" i="23" a="1"/>
  <c r="B100" i="23"/>
  <c r="C100" i="23"/>
  <c r="D100" i="23"/>
  <c r="E100" i="23"/>
  <c r="F100" i="23"/>
  <c r="G100" i="23"/>
  <c r="B101" i="23" a="1"/>
  <c r="B101" i="23"/>
  <c r="C101" i="23"/>
  <c r="D101" i="23"/>
  <c r="E101" i="23"/>
  <c r="F101" i="23"/>
  <c r="G101" i="23"/>
  <c r="B102" i="23" a="1"/>
  <c r="B102" i="23"/>
  <c r="C102" i="23"/>
  <c r="D102" i="23"/>
  <c r="E102" i="23"/>
  <c r="F102" i="23"/>
  <c r="G102" i="23"/>
  <c r="B103" i="23" a="1"/>
  <c r="B103" i="23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 a="1"/>
  <c r="B105" i="23"/>
  <c r="C105" i="23"/>
  <c r="D105" i="23"/>
  <c r="E105" i="23"/>
  <c r="F105" i="23"/>
  <c r="G105" i="23"/>
  <c r="B106" i="23" a="1"/>
  <c r="B106" i="23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B108" i="23" a="1"/>
  <c r="B108" i="23"/>
  <c r="C108" i="23"/>
  <c r="D108" i="23"/>
  <c r="E108" i="23"/>
  <c r="F108" i="23"/>
  <c r="G108" i="23"/>
  <c r="B109" i="23" a="1"/>
  <c r="B109" i="23"/>
  <c r="C109" i="23"/>
  <c r="D109" i="23"/>
  <c r="E109" i="23"/>
  <c r="F109" i="23"/>
  <c r="G109" i="23"/>
  <c r="B110" i="23" a="1"/>
  <c r="B110" i="23"/>
  <c r="C110" i="23"/>
  <c r="D110" i="23"/>
  <c r="E110" i="23"/>
  <c r="F110" i="23"/>
  <c r="G110" i="23"/>
  <c r="B111" i="23" a="1"/>
  <c r="B111" i="23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B113" i="23" a="1"/>
  <c r="B113" i="23"/>
  <c r="C113" i="23"/>
  <c r="D113" i="23"/>
  <c r="E113" i="23"/>
  <c r="F113" i="23"/>
  <c r="G113" i="23"/>
  <c r="B114" i="23" a="1"/>
  <c r="B114" i="23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B117" i="23" a="1"/>
  <c r="B117" i="23"/>
  <c r="C117" i="23"/>
  <c r="D117" i="23"/>
  <c r="E117" i="23"/>
  <c r="F117" i="23"/>
  <c r="G117" i="23"/>
  <c r="B118" i="23" a="1"/>
  <c r="B118" i="23"/>
  <c r="C118" i="23"/>
  <c r="D118" i="23"/>
  <c r="E118" i="23"/>
  <c r="F118" i="23"/>
  <c r="G118" i="23"/>
  <c r="B119" i="23" a="1"/>
  <c r="B119" i="23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B121" i="23" a="1"/>
  <c r="B121" i="23"/>
  <c r="C121" i="23"/>
  <c r="D121" i="23"/>
  <c r="E121" i="23"/>
  <c r="F121" i="23"/>
  <c r="G121" i="23"/>
  <c r="B122" i="23" a="1"/>
  <c r="B122" i="23"/>
  <c r="C122" i="23"/>
  <c r="D122" i="23"/>
  <c r="E122" i="23"/>
  <c r="F122" i="23"/>
  <c r="G122" i="23"/>
  <c r="B123" i="23" a="1"/>
  <c r="B123" i="23"/>
  <c r="C123" i="23"/>
  <c r="D123" i="23"/>
  <c r="E123" i="23"/>
  <c r="F123" i="23"/>
  <c r="G123" i="23"/>
  <c r="B124" i="23" a="1"/>
  <c r="B124" i="23"/>
  <c r="C124" i="23"/>
  <c r="D124" i="23"/>
  <c r="E124" i="23"/>
  <c r="F124" i="23"/>
  <c r="G124" i="23"/>
  <c r="B125" i="23" a="1"/>
  <c r="B125" i="23"/>
  <c r="C125" i="23"/>
  <c r="D125" i="23"/>
  <c r="E125" i="23"/>
  <c r="F125" i="23"/>
  <c r="G125" i="23"/>
  <c r="B126" i="23" a="1"/>
  <c r="B126" i="23"/>
  <c r="C126" i="23"/>
  <c r="D126" i="23"/>
  <c r="E126" i="23"/>
  <c r="F126" i="23"/>
  <c r="G126" i="23"/>
  <c r="B127" i="23" a="1"/>
  <c r="B127" i="23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B129" i="23" a="1"/>
  <c r="B129" i="23"/>
  <c r="C129" i="23"/>
  <c r="D129" i="23"/>
  <c r="E129" i="23"/>
  <c r="F129" i="23"/>
  <c r="G129" i="23"/>
  <c r="B130" i="23" a="1"/>
  <c r="B130" i="23"/>
  <c r="C130" i="23"/>
  <c r="D130" i="23"/>
  <c r="E130" i="23"/>
  <c r="F130" i="23"/>
  <c r="G130" i="23"/>
  <c r="B131" i="23" a="1"/>
  <c r="B131" i="23"/>
  <c r="C131" i="23"/>
  <c r="D131" i="23"/>
  <c r="E131" i="23"/>
  <c r="F131" i="23"/>
  <c r="G131" i="23"/>
  <c r="B132" i="23" a="1"/>
  <c r="B132" i="23"/>
  <c r="C132" i="23"/>
  <c r="D132" i="23"/>
  <c r="E132" i="23"/>
  <c r="F132" i="23"/>
  <c r="G132" i="23"/>
  <c r="B133" i="23" a="1"/>
  <c r="B133" i="23"/>
  <c r="C133" i="23"/>
  <c r="D133" i="23"/>
  <c r="E133" i="23"/>
  <c r="F133" i="23"/>
  <c r="G133" i="23"/>
  <c r="B134" i="23" a="1"/>
  <c r="B134" i="23"/>
  <c r="C134" i="23"/>
  <c r="D134" i="23"/>
  <c r="E134" i="23"/>
  <c r="F134" i="23"/>
  <c r="G134" i="23"/>
  <c r="B135" i="23" a="1"/>
  <c r="B135" i="23"/>
  <c r="C135" i="23"/>
  <c r="D135" i="23"/>
  <c r="E135" i="23"/>
  <c r="F135" i="23"/>
  <c r="G135" i="23"/>
  <c r="B136" i="23" a="1"/>
  <c r="B136" i="23"/>
  <c r="C136" i="23"/>
  <c r="D136" i="23"/>
  <c r="E136" i="23"/>
  <c r="F136" i="23"/>
  <c r="G136" i="23"/>
  <c r="B137" i="23" a="1"/>
  <c r="B137" i="23"/>
  <c r="C137" i="23"/>
  <c r="D137" i="23"/>
  <c r="E137" i="23"/>
  <c r="F137" i="23"/>
  <c r="G137" i="23"/>
  <c r="B138" i="23" a="1"/>
  <c r="B138" i="23"/>
  <c r="C138" i="23"/>
  <c r="D138" i="23"/>
  <c r="E138" i="23"/>
  <c r="F138" i="23"/>
  <c r="G138" i="23"/>
  <c r="B139" i="23" a="1"/>
  <c r="B139" i="23"/>
  <c r="C139" i="23"/>
  <c r="D139" i="23"/>
  <c r="E139" i="23"/>
  <c r="F139" i="23"/>
  <c r="G139" i="23"/>
  <c r="B140" i="23" a="1"/>
  <c r="B140" i="23"/>
  <c r="C140" i="23"/>
  <c r="D140" i="23"/>
  <c r="E140" i="23"/>
  <c r="F140" i="23"/>
  <c r="G140" i="23"/>
  <c r="B141" i="23" a="1"/>
  <c r="B141" i="23"/>
  <c r="C141" i="23"/>
  <c r="D141" i="23"/>
  <c r="E141" i="23"/>
  <c r="F141" i="23"/>
  <c r="G141" i="23"/>
  <c r="B142" i="23" a="1"/>
  <c r="B142" i="23"/>
  <c r="C142" i="23"/>
  <c r="D142" i="23"/>
  <c r="E142" i="23"/>
  <c r="F142" i="23"/>
  <c r="G142" i="23"/>
  <c r="B143" i="23" a="1"/>
  <c r="B143" i="23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B145" i="23" a="1"/>
  <c r="B145" i="23"/>
  <c r="C145" i="23"/>
  <c r="D145" i="23"/>
  <c r="E145" i="23"/>
  <c r="F145" i="23"/>
  <c r="G145" i="23"/>
  <c r="B146" i="23" a="1"/>
  <c r="B146" i="23"/>
  <c r="C146" i="23"/>
  <c r="D146" i="23"/>
  <c r="E146" i="23"/>
  <c r="F146" i="23"/>
  <c r="G146" i="23"/>
  <c r="B147" i="23" a="1"/>
  <c r="B147" i="23"/>
  <c r="C147" i="23"/>
  <c r="D147" i="23"/>
  <c r="E147" i="23"/>
  <c r="F147" i="23"/>
  <c r="G147" i="23"/>
  <c r="B148" i="23" a="1"/>
  <c r="B148" i="23"/>
  <c r="C148" i="23"/>
  <c r="D148" i="23"/>
  <c r="E148" i="23"/>
  <c r="F148" i="23"/>
  <c r="G148" i="23"/>
  <c r="B149" i="23" a="1"/>
  <c r="B149" i="23"/>
  <c r="C149" i="23"/>
  <c r="D149" i="23"/>
  <c r="E149" i="23"/>
  <c r="F149" i="23"/>
  <c r="G149" i="23"/>
  <c r="B150" i="23" a="1"/>
  <c r="B150" i="23"/>
  <c r="C150" i="23"/>
  <c r="D150" i="23"/>
  <c r="E150" i="23"/>
  <c r="F150" i="23"/>
  <c r="G150" i="23"/>
  <c r="B151" i="23" a="1"/>
  <c r="B151" i="23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B153" i="23" a="1"/>
  <c r="B153" i="23"/>
  <c r="C153" i="23"/>
  <c r="D153" i="23"/>
  <c r="E153" i="23"/>
  <c r="F153" i="23"/>
  <c r="G153" i="23"/>
  <c r="B154" i="23" a="1"/>
  <c r="B154" i="23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B156" i="23" a="1"/>
  <c r="B156" i="23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 a="1"/>
  <c r="B158" i="23"/>
  <c r="C158" i="23"/>
  <c r="D158" i="23"/>
  <c r="E158" i="23"/>
  <c r="F158" i="23"/>
  <c r="G158" i="23"/>
  <c r="B159" i="23" a="1"/>
  <c r="B159" i="23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 a="1"/>
  <c r="B161" i="23"/>
  <c r="C161" i="23"/>
  <c r="D161" i="23"/>
  <c r="E161" i="23"/>
  <c r="F161" i="23"/>
  <c r="G161" i="23"/>
  <c r="B162" i="23" a="1"/>
  <c r="B162" i="23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B164" i="23" a="1"/>
  <c r="B164" i="23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 a="1"/>
  <c r="B166" i="23"/>
  <c r="C166" i="23"/>
  <c r="D166" i="23"/>
  <c r="E166" i="23"/>
  <c r="F166" i="23"/>
  <c r="G166" i="23"/>
  <c r="B167" i="23" a="1"/>
  <c r="B167" i="23"/>
  <c r="C167" i="23"/>
  <c r="D167" i="23"/>
  <c r="E167" i="23"/>
  <c r="F167" i="23"/>
  <c r="G167" i="23"/>
  <c r="B168" i="23" a="1"/>
  <c r="B168" i="23"/>
  <c r="C168" i="23"/>
  <c r="D168" i="23"/>
  <c r="E168" i="23"/>
  <c r="F168" i="23"/>
  <c r="G168" i="23"/>
  <c r="B169" i="23" a="1"/>
  <c r="B169" i="23"/>
  <c r="C169" i="23"/>
  <c r="D169" i="23"/>
  <c r="E169" i="23"/>
  <c r="F169" i="23"/>
  <c r="G169" i="23"/>
  <c r="B170" i="23" a="1"/>
  <c r="B170" i="23"/>
  <c r="C170" i="23"/>
  <c r="D170" i="23"/>
  <c r="E170" i="23"/>
  <c r="F170" i="23"/>
  <c r="G170" i="23"/>
  <c r="B171" i="23" a="1"/>
  <c r="B171" i="23"/>
  <c r="C171" i="23"/>
  <c r="D171" i="23"/>
  <c r="E171" i="23"/>
  <c r="F171" i="23"/>
  <c r="G171" i="23"/>
  <c r="B172" i="23" a="1"/>
  <c r="B172" i="23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 a="1"/>
  <c r="B174" i="23"/>
  <c r="C174" i="23"/>
  <c r="D174" i="23"/>
  <c r="E174" i="23"/>
  <c r="F174" i="23"/>
  <c r="G174" i="23"/>
  <c r="B175" i="23" a="1"/>
  <c r="B175" i="23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B177" i="23" a="1"/>
  <c r="B177" i="23"/>
  <c r="C177" i="23"/>
  <c r="D177" i="23"/>
  <c r="E177" i="23"/>
  <c r="F177" i="23"/>
  <c r="G177" i="23"/>
  <c r="B178" i="23" a="1"/>
  <c r="B178" i="23"/>
  <c r="C178" i="23"/>
  <c r="D178" i="23"/>
  <c r="E178" i="23"/>
  <c r="F178" i="23"/>
  <c r="G178" i="23"/>
  <c r="B179" i="23" a="1"/>
  <c r="B179" i="23"/>
  <c r="C179" i="23"/>
  <c r="D179" i="23"/>
  <c r="E179" i="23"/>
  <c r="F179" i="23"/>
  <c r="G179" i="23"/>
  <c r="B180" i="23" a="1"/>
  <c r="B180" i="23"/>
  <c r="C180" i="23"/>
  <c r="D180" i="23"/>
  <c r="E180" i="23"/>
  <c r="F180" i="23"/>
  <c r="G180" i="23"/>
  <c r="B181" i="23" a="1"/>
  <c r="B181" i="23"/>
  <c r="C181" i="23"/>
  <c r="D181" i="23"/>
  <c r="E181" i="23"/>
  <c r="F181" i="23"/>
  <c r="G181" i="23"/>
  <c r="B182" i="23" a="1"/>
  <c r="B182" i="23"/>
  <c r="C182" i="23"/>
  <c r="D182" i="23"/>
  <c r="E182" i="23"/>
  <c r="F182" i="23"/>
  <c r="G182" i="23"/>
  <c r="B183" i="23" a="1"/>
  <c r="B183" i="23"/>
  <c r="C183" i="23"/>
  <c r="D183" i="23"/>
  <c r="E183" i="23"/>
  <c r="F183" i="23"/>
  <c r="G183" i="23"/>
  <c r="B184" i="23" a="1"/>
  <c r="B184" i="23"/>
  <c r="C184" i="23"/>
  <c r="D184" i="23"/>
  <c r="E184" i="23"/>
  <c r="F184" i="23"/>
  <c r="G184" i="23"/>
  <c r="B185" i="23" a="1"/>
  <c r="B185" i="23"/>
  <c r="C185" i="23"/>
  <c r="D185" i="23"/>
  <c r="E185" i="23"/>
  <c r="F185" i="23"/>
  <c r="G185" i="23"/>
  <c r="B186" i="23" a="1"/>
  <c r="B186" i="23"/>
  <c r="C186" i="23"/>
  <c r="D186" i="23"/>
  <c r="E186" i="23"/>
  <c r="F186" i="23"/>
  <c r="G186" i="23"/>
  <c r="B187" i="23" a="1"/>
  <c r="B187" i="23"/>
  <c r="C187" i="23"/>
  <c r="D187" i="23"/>
  <c r="E187" i="23"/>
  <c r="F187" i="23"/>
  <c r="G187" i="23"/>
  <c r="B188" i="23" a="1"/>
  <c r="B188" i="23"/>
  <c r="C188" i="23"/>
  <c r="D188" i="23"/>
  <c r="E188" i="23"/>
  <c r="F188" i="23"/>
  <c r="G188" i="23"/>
  <c r="B189" i="23" a="1"/>
  <c r="B189" i="23"/>
  <c r="C189" i="23"/>
  <c r="D189" i="23"/>
  <c r="E189" i="23"/>
  <c r="F189" i="23"/>
  <c r="G189" i="23"/>
  <c r="B190" i="23" a="1"/>
  <c r="B190" i="23"/>
  <c r="C190" i="23"/>
  <c r="D190" i="23"/>
  <c r="E190" i="23"/>
  <c r="F190" i="23"/>
  <c r="G190" i="23"/>
  <c r="B191" i="23" a="1"/>
  <c r="B191" i="23"/>
  <c r="C191" i="23"/>
  <c r="D191" i="23"/>
  <c r="E191" i="23"/>
  <c r="F191" i="23"/>
  <c r="G191" i="23"/>
  <c r="B192" i="23" a="1"/>
  <c r="B192" i="23"/>
  <c r="C192" i="23"/>
  <c r="D192" i="23"/>
  <c r="E192" i="23"/>
  <c r="F192" i="23"/>
  <c r="G192" i="23"/>
  <c r="B193" i="23" a="1"/>
  <c r="B193" i="23"/>
  <c r="C193" i="23"/>
  <c r="D193" i="23"/>
  <c r="E193" i="23"/>
  <c r="F193" i="23"/>
  <c r="G193" i="23"/>
  <c r="B194" i="23" a="1"/>
  <c r="B194" i="23"/>
  <c r="C194" i="23"/>
  <c r="D194" i="23"/>
  <c r="E194" i="23"/>
  <c r="F194" i="23"/>
  <c r="G194" i="23"/>
  <c r="B195" i="23" a="1"/>
  <c r="B195" i="23"/>
  <c r="C195" i="23"/>
  <c r="D195" i="23"/>
  <c r="E195" i="23"/>
  <c r="F195" i="23"/>
  <c r="G195" i="23"/>
  <c r="B196" i="23" a="1"/>
  <c r="B196" i="23"/>
  <c r="C196" i="23"/>
  <c r="D196" i="23"/>
  <c r="E196" i="23"/>
  <c r="F196" i="23"/>
  <c r="G196" i="23"/>
  <c r="B197" i="23" a="1"/>
  <c r="B197" i="23"/>
  <c r="C197" i="23"/>
  <c r="D197" i="23"/>
  <c r="E197" i="23"/>
  <c r="F197" i="23"/>
  <c r="G197" i="23"/>
  <c r="B198" i="23" a="1"/>
  <c r="B198" i="23"/>
  <c r="C198" i="23"/>
  <c r="D198" i="23"/>
  <c r="E198" i="23"/>
  <c r="F198" i="23"/>
  <c r="G198" i="23"/>
  <c r="B199" i="23" a="1"/>
  <c r="B199" i="23"/>
  <c r="C199" i="23"/>
  <c r="D199" i="23"/>
  <c r="E199" i="23"/>
  <c r="F199" i="23"/>
  <c r="G199" i="23"/>
  <c r="B200" i="23" a="1"/>
  <c r="B200" i="23"/>
  <c r="C200" i="23"/>
  <c r="D200" i="23"/>
  <c r="E200" i="23"/>
  <c r="F200" i="23"/>
  <c r="G200" i="23"/>
  <c r="D5" i="23"/>
  <c r="E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C38" i="8"/>
  <c r="B38" i="8" s="1" a="1"/>
  <c r="B38" i="8" s="1"/>
  <c r="D38" i="8"/>
  <c r="B39" i="8" a="1"/>
  <c r="B39" i="8" s="1"/>
  <c r="C39" i="8"/>
  <c r="D39" i="8"/>
  <c r="C40" i="8"/>
  <c r="B40" i="8" s="1" a="1"/>
  <c r="B40" i="8" s="1"/>
  <c r="D40" i="8"/>
  <c r="B41" i="8" a="1"/>
  <c r="B41" i="8" s="1"/>
  <c r="C41" i="8"/>
  <c r="D41" i="8"/>
  <c r="C42" i="8"/>
  <c r="B42" i="8" s="1" a="1"/>
  <c r="B42" i="8" s="1"/>
  <c r="D42" i="8"/>
  <c r="B43" i="8" a="1"/>
  <c r="B43" i="8" s="1"/>
  <c r="C43" i="8"/>
  <c r="D43" i="8"/>
  <c r="C44" i="8"/>
  <c r="B44" i="8" s="1" a="1"/>
  <c r="B44" i="8" s="1"/>
  <c r="D44" i="8"/>
  <c r="B45" i="8" a="1"/>
  <c r="B45" i="8" s="1"/>
  <c r="C45" i="8"/>
  <c r="D45" i="8"/>
  <c r="C46" i="8"/>
  <c r="B46" i="8" s="1" a="1"/>
  <c r="B46" i="8" s="1"/>
  <c r="D46" i="8"/>
  <c r="B47" i="8" a="1"/>
  <c r="B47" i="8" s="1"/>
  <c r="C47" i="8"/>
  <c r="D47" i="8"/>
  <c r="C48" i="8"/>
  <c r="B48" i="8" s="1" a="1"/>
  <c r="B48" i="8" s="1"/>
  <c r="D48" i="8"/>
  <c r="B49" i="8" a="1"/>
  <c r="B49" i="8" s="1"/>
  <c r="C49" i="8"/>
  <c r="D49" i="8"/>
  <c r="C50" i="8"/>
  <c r="B50" i="8" s="1" a="1"/>
  <c r="B50" i="8" s="1"/>
  <c r="D50" i="8"/>
  <c r="B51" i="8" a="1"/>
  <c r="B51" i="8" s="1"/>
  <c r="C51" i="8"/>
  <c r="D51" i="8"/>
  <c r="C52" i="8"/>
  <c r="B52" i="8" s="1" a="1"/>
  <c r="B52" i="8" s="1"/>
  <c r="D52" i="8"/>
  <c r="B53" i="8" a="1"/>
  <c r="B53" i="8" s="1"/>
  <c r="C53" i="8"/>
  <c r="D53" i="8"/>
  <c r="C54" i="8"/>
  <c r="B54" i="8" s="1" a="1"/>
  <c r="B54" i="8" s="1"/>
  <c r="D54" i="8"/>
  <c r="B55" i="8" a="1"/>
  <c r="B55" i="8" s="1"/>
  <c r="C55" i="8"/>
  <c r="D55" i="8"/>
  <c r="C56" i="8"/>
  <c r="B56" i="8" s="1" a="1"/>
  <c r="B56" i="8" s="1"/>
  <c r="D56" i="8"/>
  <c r="B57" i="8" a="1"/>
  <c r="B57" i="8" s="1"/>
  <c r="C57" i="8"/>
  <c r="D57" i="8"/>
  <c r="C58" i="8"/>
  <c r="B58" i="8" s="1" a="1"/>
  <c r="B58" i="8" s="1"/>
  <c r="D58" i="8"/>
  <c r="B59" i="8" a="1"/>
  <c r="B59" i="8" s="1"/>
  <c r="C59" i="8"/>
  <c r="D59" i="8"/>
  <c r="C60" i="8"/>
  <c r="B60" i="8" s="1" a="1"/>
  <c r="B60" i="8" s="1"/>
  <c r="D60" i="8"/>
  <c r="B61" i="8" a="1"/>
  <c r="B61" i="8" s="1"/>
  <c r="C61" i="8"/>
  <c r="D61" i="8"/>
  <c r="C62" i="8"/>
  <c r="B62" i="8" s="1" a="1"/>
  <c r="B62" i="8" s="1"/>
  <c r="D62" i="8"/>
  <c r="B63" i="8" a="1"/>
  <c r="B63" i="8" s="1"/>
  <c r="C63" i="8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B69" i="8" a="1"/>
  <c r="B69" i="8" s="1"/>
  <c r="C69" i="8"/>
  <c r="D69" i="8"/>
  <c r="C70" i="8"/>
  <c r="B70" i="8" s="1" a="1"/>
  <c r="B70" i="8" s="1"/>
  <c r="D70" i="8"/>
  <c r="B71" i="8" a="1"/>
  <c r="B71" i="8" s="1"/>
  <c r="C71" i="8"/>
  <c r="D71" i="8"/>
  <c r="C72" i="8"/>
  <c r="B72" i="8" s="1" a="1"/>
  <c r="B72" i="8" s="1"/>
  <c r="D72" i="8"/>
  <c r="B73" i="8" a="1"/>
  <c r="B73" i="8" s="1"/>
  <c r="C73" i="8"/>
  <c r="D73" i="8"/>
  <c r="C74" i="8"/>
  <c r="B74" i="8" s="1" a="1"/>
  <c r="B74" i="8" s="1"/>
  <c r="D74" i="8"/>
  <c r="B75" i="8" a="1"/>
  <c r="B75" i="8" s="1"/>
  <c r="C75" i="8"/>
  <c r="D75" i="8"/>
  <c r="C76" i="8"/>
  <c r="B76" i="8" s="1" a="1"/>
  <c r="B76" i="8" s="1"/>
  <c r="D76" i="8"/>
  <c r="B77" i="8" a="1"/>
  <c r="B77" i="8" s="1"/>
  <c r="C77" i="8"/>
  <c r="D77" i="8"/>
  <c r="C78" i="8"/>
  <c r="B78" i="8" s="1" a="1"/>
  <c r="B78" i="8" s="1"/>
  <c r="D78" i="8"/>
  <c r="B79" i="8" a="1"/>
  <c r="B79" i="8" s="1"/>
  <c r="C79" i="8"/>
  <c r="D79" i="8"/>
  <c r="C80" i="8"/>
  <c r="B80" i="8" s="1" a="1"/>
  <c r="B80" i="8" s="1"/>
  <c r="D80" i="8"/>
  <c r="B81" i="8" a="1"/>
  <c r="B81" i="8" s="1"/>
  <c r="C81" i="8"/>
  <c r="D81" i="8"/>
  <c r="C82" i="8"/>
  <c r="B82" i="8" s="1" a="1"/>
  <c r="B82" i="8" s="1"/>
  <c r="D82" i="8"/>
  <c r="B83" i="8" a="1"/>
  <c r="B83" i="8" s="1"/>
  <c r="C83" i="8"/>
  <c r="D83" i="8"/>
  <c r="C84" i="8"/>
  <c r="B84" i="8" s="1" a="1"/>
  <c r="B84" i="8" s="1"/>
  <c r="D84" i="8"/>
  <c r="B85" i="8" a="1"/>
  <c r="B85" i="8" s="1"/>
  <c r="C85" i="8"/>
  <c r="D85" i="8"/>
  <c r="C86" i="8"/>
  <c r="B86" i="8" s="1" a="1"/>
  <c r="B86" i="8" s="1"/>
  <c r="D86" i="8"/>
  <c r="B87" i="8" a="1"/>
  <c r="B87" i="8" s="1"/>
  <c r="C87" i="8"/>
  <c r="D87" i="8"/>
  <c r="C88" i="8"/>
  <c r="B88" i="8" s="1" a="1"/>
  <c r="B88" i="8" s="1"/>
  <c r="D88" i="8"/>
  <c r="B89" i="8" a="1"/>
  <c r="B89" i="8" s="1"/>
  <c r="C89" i="8"/>
  <c r="D89" i="8"/>
  <c r="B90" i="8" a="1"/>
  <c r="B90" i="8" s="1"/>
  <c r="C90" i="8"/>
  <c r="D90" i="8"/>
  <c r="C91" i="8"/>
  <c r="B91" i="8" s="1" a="1"/>
  <c r="B91" i="8" s="1"/>
  <c r="D91" i="8"/>
  <c r="B92" i="8" a="1"/>
  <c r="B92" i="8"/>
  <c r="C92" i="8"/>
  <c r="D92" i="8"/>
  <c r="C93" i="8"/>
  <c r="B93" i="8" s="1" a="1"/>
  <c r="B93" i="8" s="1"/>
  <c r="D93" i="8"/>
  <c r="B94" i="8" a="1"/>
  <c r="B94" i="8" s="1"/>
  <c r="C94" i="8"/>
  <c r="D94" i="8"/>
  <c r="B95" i="8" a="1"/>
  <c r="B95" i="8"/>
  <c r="C95" i="8"/>
  <c r="D95" i="8"/>
  <c r="B96" i="8" a="1"/>
  <c r="B96" i="8" s="1"/>
  <c r="C96" i="8"/>
  <c r="D96" i="8"/>
  <c r="B97" i="8"/>
  <c r="C97" i="8"/>
  <c r="B97" i="8" s="1" a="1"/>
  <c r="D97" i="8"/>
  <c r="C98" i="8"/>
  <c r="B98" i="8" s="1" a="1"/>
  <c r="B98" i="8" s="1"/>
  <c r="D98" i="8"/>
  <c r="B99" i="8" a="1"/>
  <c r="B99" i="8"/>
  <c r="C99" i="8"/>
  <c r="D99" i="8"/>
  <c r="C100" i="8"/>
  <c r="B100" i="8" s="1" a="1"/>
  <c r="B100" i="8" s="1"/>
  <c r="D100" i="8"/>
  <c r="C101" i="8"/>
  <c r="B101" i="8" s="1" a="1"/>
  <c r="B101" i="8" s="1"/>
  <c r="D101" i="8"/>
  <c r="B102" i="8" a="1"/>
  <c r="B102" i="8" s="1"/>
  <c r="C102" i="8"/>
  <c r="D102" i="8"/>
  <c r="B103" i="8" a="1"/>
  <c r="B103" i="8"/>
  <c r="C103" i="8"/>
  <c r="D103" i="8"/>
  <c r="B104" i="8" a="1"/>
  <c r="B104" i="8" s="1"/>
  <c r="C104" i="8"/>
  <c r="D104" i="8"/>
  <c r="B105" i="8"/>
  <c r="C105" i="8"/>
  <c r="B105" i="8" s="1" a="1"/>
  <c r="D105" i="8"/>
  <c r="C106" i="8"/>
  <c r="B106" i="8" s="1" a="1"/>
  <c r="B106" i="8" s="1"/>
  <c r="D106" i="8"/>
  <c r="B107" i="8" a="1"/>
  <c r="B107" i="8"/>
  <c r="C107" i="8"/>
  <c r="D107" i="8"/>
  <c r="C108" i="8"/>
  <c r="B108" i="8" s="1" a="1"/>
  <c r="B108" i="8" s="1"/>
  <c r="D108" i="8"/>
  <c r="C109" i="8"/>
  <c r="B109" i="8" s="1" a="1"/>
  <c r="B109" i="8" s="1"/>
  <c r="D109" i="8"/>
  <c r="B110" i="8" a="1"/>
  <c r="B110" i="8" s="1"/>
  <c r="C110" i="8"/>
  <c r="D110" i="8"/>
  <c r="B111" i="8" a="1"/>
  <c r="B111" i="8"/>
  <c r="C111" i="8"/>
  <c r="D111" i="8"/>
  <c r="B112" i="8" a="1"/>
  <c r="B112" i="8" s="1"/>
  <c r="C112" i="8"/>
  <c r="D112" i="8"/>
  <c r="C113" i="8"/>
  <c r="B113" i="8" s="1" a="1"/>
  <c r="B113" i="8" s="1"/>
  <c r="D113" i="8"/>
  <c r="B114" i="8" a="1"/>
  <c r="B114" i="8" s="1"/>
  <c r="C114" i="8"/>
  <c r="D114" i="8"/>
  <c r="B115" i="8" a="1"/>
  <c r="B115" i="8"/>
  <c r="C115" i="8"/>
  <c r="D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B118" i="8" a="1"/>
  <c r="B118" i="8" s="1"/>
  <c r="C118" i="8"/>
  <c r="D118" i="8"/>
  <c r="E118" i="8"/>
  <c r="F118" i="8"/>
  <c r="G118" i="8"/>
  <c r="B119" i="8" a="1"/>
  <c r="B119" i="8"/>
  <c r="C119" i="8"/>
  <c r="D119" i="8"/>
  <c r="E119" i="8"/>
  <c r="F119" i="8"/>
  <c r="G119" i="8"/>
  <c r="B120" i="8" a="1"/>
  <c r="B120" i="8" s="1"/>
  <c r="C120" i="8"/>
  <c r="D120" i="8"/>
  <c r="E120" i="8"/>
  <c r="F120" i="8"/>
  <c r="G120" i="8"/>
  <c r="B121" i="8"/>
  <c r="C121" i="8"/>
  <c r="B121" i="8" s="1" a="1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/>
  <c r="C123" i="8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B126" i="8" a="1"/>
  <c r="B126" i="8" s="1"/>
  <c r="C126" i="8"/>
  <c r="D126" i="8"/>
  <c r="E126" i="8"/>
  <c r="F126" i="8"/>
  <c r="G126" i="8"/>
  <c r="B127" i="8" a="1"/>
  <c r="B127" i="8"/>
  <c r="C127" i="8"/>
  <c r="D127" i="8"/>
  <c r="E127" i="8"/>
  <c r="F127" i="8"/>
  <c r="G127" i="8"/>
  <c r="B128" i="8" a="1"/>
  <c r="B128" i="8" s="1"/>
  <c r="C128" i="8"/>
  <c r="D128" i="8"/>
  <c r="E128" i="8"/>
  <c r="F128" i="8"/>
  <c r="G128" i="8"/>
  <c r="B129" i="8"/>
  <c r="C129" i="8"/>
  <c r="B129" i="8" s="1" a="1"/>
  <c r="D129" i="8"/>
  <c r="E129" i="8"/>
  <c r="F129" i="8"/>
  <c r="G129" i="8"/>
  <c r="B130" i="8" a="1"/>
  <c r="B130" i="8" s="1"/>
  <c r="C130" i="8"/>
  <c r="D130" i="8"/>
  <c r="E130" i="8"/>
  <c r="F130" i="8"/>
  <c r="G130" i="8"/>
  <c r="B131" i="8" a="1"/>
  <c r="B131" i="8" s="1"/>
  <c r="C131" i="8"/>
  <c r="D131" i="8"/>
  <c r="E131" i="8"/>
  <c r="F131" i="8"/>
  <c r="G131" i="8"/>
  <c r="B132" i="8" a="1"/>
  <c r="B132" i="8" s="1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 a="1"/>
  <c r="B136" i="8" s="1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 s="1"/>
  <c r="C142" i="8"/>
  <c r="D142" i="8"/>
  <c r="E142" i="8"/>
  <c r="F142" i="8"/>
  <c r="G142" i="8"/>
  <c r="C143" i="8"/>
  <c r="B143" i="8" s="1" a="1"/>
  <c r="B143" i="8" s="1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 a="1"/>
  <c r="B146" i="8" s="1"/>
  <c r="C146" i="8"/>
  <c r="D146" i="8"/>
  <c r="E146" i="8"/>
  <c r="F146" i="8"/>
  <c r="G146" i="8"/>
  <c r="C147" i="8"/>
  <c r="B147" i="8" s="1" a="1"/>
  <c r="B147" i="8" s="1"/>
  <c r="D147" i="8"/>
  <c r="E147" i="8"/>
  <c r="F147" i="8"/>
  <c r="G147" i="8"/>
  <c r="B148" i="8" a="1"/>
  <c r="B148" i="8" s="1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 s="1"/>
  <c r="C150" i="8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C155" i="8"/>
  <c r="B155" i="8" s="1" a="1"/>
  <c r="B155" i="8" s="1"/>
  <c r="D155" i="8"/>
  <c r="E155" i="8"/>
  <c r="F155" i="8"/>
  <c r="G155" i="8"/>
  <c r="B156" i="8" a="1"/>
  <c r="B156" i="8" s="1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 s="1"/>
  <c r="C158" i="8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 a="1"/>
  <c r="B192" i="8" s="1"/>
  <c r="C192" i="8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C5" i="23"/>
  <c r="B5" i="23" s="1" a="1"/>
  <c r="B5" i="23" s="1"/>
  <c r="C5" i="8"/>
  <c r="B5" i="8" s="1" a="1"/>
  <c r="B5" i="8" s="1"/>
  <c r="A7" i="23" l="1"/>
  <c r="E6" i="23"/>
  <c r="E11" i="13"/>
  <c r="E10" i="13"/>
  <c r="C7" i="15"/>
  <c r="E7" i="23" l="1"/>
  <c r="A8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9" i="23" l="1"/>
  <c r="E8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CC14" i="24" s="1"/>
  <c r="CE25" i="24" s="1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CB14" i="24" s="1"/>
  <c r="CD25" i="24" s="1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CA14" i="24" s="1"/>
  <c r="CC25" i="24" s="1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CB25" i="24" s="1"/>
  <c r="BR2" i="24"/>
  <c r="BR14" i="24" s="1"/>
  <c r="BJ2" i="24"/>
  <c r="BJ14" i="24" s="1"/>
  <c r="BB2" i="24"/>
  <c r="BB14" i="24" s="1"/>
  <c r="AT2" i="24"/>
  <c r="AT14" i="24" s="1"/>
  <c r="AL2" i="24"/>
  <c r="AL14" i="24" s="1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Y14" i="24" s="1"/>
  <c r="CA25" i="24" s="1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U14" i="24" s="1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Z25" i="24" s="1"/>
  <c r="BP2" i="24"/>
  <c r="BP14" i="24" s="1"/>
  <c r="BR25" i="24" s="1"/>
  <c r="BH2" i="24"/>
  <c r="BH14" i="24" s="1"/>
  <c r="AZ2" i="24"/>
  <c r="AZ14" i="24" s="1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Y25" i="24" s="1"/>
  <c r="BO2" i="24"/>
  <c r="BO14" i="24" s="1"/>
  <c r="BQ25" i="24" s="1"/>
  <c r="BG2" i="24"/>
  <c r="BG14" i="24" s="1"/>
  <c r="BI25" i="24" s="1"/>
  <c r="AY2" i="24"/>
  <c r="AY14" i="24" s="1"/>
  <c r="BA25" i="24" s="1"/>
  <c r="AQ2" i="24"/>
  <c r="AQ14" i="24" s="1"/>
  <c r="AI2" i="24"/>
  <c r="AI14" i="24" s="1"/>
  <c r="AA2" i="24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AJ25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BH25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AZ25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B20" i="24" s="1"/>
  <c r="CD31" i="24" s="1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C20" i="24" s="1"/>
  <c r="CE31" i="24" s="1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D20" i="24" s="1"/>
  <c r="CF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E20" i="24" s="1"/>
  <c r="CG31" i="24" s="1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F20" i="24" s="1"/>
  <c r="CH31" i="24" s="1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C20" i="24" s="1"/>
  <c r="AK8" i="24"/>
  <c r="AK20" i="24" s="1"/>
  <c r="AS8" i="24"/>
  <c r="AS20" i="24" s="1"/>
  <c r="BA8" i="24"/>
  <c r="BA20" i="24" s="1"/>
  <c r="BI8" i="24"/>
  <c r="BI20" i="24" s="1"/>
  <c r="BQ8" i="24"/>
  <c r="BQ20" i="24" s="1"/>
  <c r="BY8" i="24"/>
  <c r="BY20" i="24" s="1"/>
  <c r="CA31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B20" i="24" s="1"/>
  <c r="BJ8" i="24"/>
  <c r="BJ20" i="24" s="1"/>
  <c r="BR8" i="24"/>
  <c r="BR20" i="24" s="1"/>
  <c r="BZ8" i="24"/>
  <c r="BZ20" i="24" s="1"/>
  <c r="CB31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BS20" i="24" s="1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CA20" i="24" s="1"/>
  <c r="CC31" i="24" s="1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E19" i="24" s="1"/>
  <c r="CG30" i="24" s="1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F19" i="24" s="1"/>
  <c r="CH30" i="24" s="1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BY19" i="24" s="1"/>
  <c r="CA30" i="24" s="1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BZ19" i="24" s="1"/>
  <c r="CB30" i="24" s="1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A19" i="24" s="1"/>
  <c r="CC30" i="24" s="1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N19" i="24" s="1"/>
  <c r="AV7" i="24"/>
  <c r="AV19" i="24" s="1"/>
  <c r="BD7" i="24"/>
  <c r="BD19" i="24" s="1"/>
  <c r="BL7" i="24"/>
  <c r="BL19" i="24" s="1"/>
  <c r="BT7" i="24"/>
  <c r="BT19" i="24" s="1"/>
  <c r="CB7" i="24"/>
  <c r="CB19" i="24" s="1"/>
  <c r="CD30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O19" i="24" s="1"/>
  <c r="AW7" i="24"/>
  <c r="AW19" i="24" s="1"/>
  <c r="BE7" i="24"/>
  <c r="BE19" i="24" s="1"/>
  <c r="BM7" i="24"/>
  <c r="BM19" i="24" s="1"/>
  <c r="BU7" i="24"/>
  <c r="BU19" i="24" s="1"/>
  <c r="CC7" i="24"/>
  <c r="CC19" i="24" s="1"/>
  <c r="CE30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J19" i="24" s="1"/>
  <c r="BV7" i="24"/>
  <c r="BV19" i="24" s="1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CF30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BN14" i="24" s="1"/>
  <c r="BP25" i="24" s="1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AV18" i="24" s="1"/>
  <c r="BD6" i="24"/>
  <c r="BL6" i="24"/>
  <c r="I6" i="24"/>
  <c r="Q6" i="24"/>
  <c r="Y6" i="24"/>
  <c r="AG6" i="24"/>
  <c r="AO6" i="24"/>
  <c r="AW6" i="24"/>
  <c r="AW18" i="24" s="1"/>
  <c r="BE6" i="24"/>
  <c r="BE18" i="24" s="1"/>
  <c r="B6" i="24"/>
  <c r="BF6" i="24"/>
  <c r="BF18" i="24" s="1"/>
  <c r="BR6" i="24"/>
  <c r="BZ6" i="24"/>
  <c r="BZ18" i="24" s="1"/>
  <c r="CB29" i="24" s="1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C29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B18" i="24" s="1"/>
  <c r="CD29" i="24" s="1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M18" i="24" s="1"/>
  <c r="BU6" i="24"/>
  <c r="CC6" i="24"/>
  <c r="CC18" i="24" s="1"/>
  <c r="CE29" i="24" s="1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N18" i="24" s="1"/>
  <c r="BV6" i="24"/>
  <c r="CD6" i="24"/>
  <c r="CD18" i="24" s="1"/>
  <c r="CF29" i="24" s="1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BW18" i="24" s="1"/>
  <c r="CE6" i="24"/>
  <c r="CE18" i="24" s="1"/>
  <c r="CG29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BX18" i="24" s="1"/>
  <c r="CF6" i="24"/>
  <c r="CF18" i="24" s="1"/>
  <c r="CH29" i="24" s="1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CA29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BZ17" i="24" s="1"/>
  <c r="CB28" i="24" s="1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A17" i="24" s="1"/>
  <c r="CC28" i="24" s="1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B17" i="24" s="1"/>
  <c r="CD28" i="24" s="1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C17" i="24" s="1"/>
  <c r="CE28" i="24" s="1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F28" i="24" s="1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G28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X5" i="24"/>
  <c r="BX17" i="24" s="1"/>
  <c r="CF5" i="24"/>
  <c r="CF17" i="24" s="1"/>
  <c r="CH28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CA28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C16" i="24" s="1"/>
  <c r="CE27" i="24" s="1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D16" i="24" s="1"/>
  <c r="CF27" i="24" s="1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A16" i="24" s="1"/>
  <c r="AI4" i="24"/>
  <c r="AQ4" i="24"/>
  <c r="AY4" i="24"/>
  <c r="BG4" i="24"/>
  <c r="BO4" i="24"/>
  <c r="BW4" i="24"/>
  <c r="CE4" i="24"/>
  <c r="CE16" i="24" s="1"/>
  <c r="CG27" i="24" s="1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F16" i="24" s="1"/>
  <c r="CH27" i="24" s="1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BY16" i="24" s="1"/>
  <c r="CA27" i="24" s="1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L16" i="24" s="1"/>
  <c r="AT4" i="24"/>
  <c r="BB4" i="24"/>
  <c r="BB16" i="24" s="1"/>
  <c r="BJ4" i="24"/>
  <c r="BJ16" i="24" s="1"/>
  <c r="BR4" i="24"/>
  <c r="BR16" i="24" s="1"/>
  <c r="BZ4" i="24"/>
  <c r="BZ16" i="24" s="1"/>
  <c r="CB27" i="24" s="1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C16" i="24" s="1"/>
  <c r="BK4" i="24"/>
  <c r="BK16" i="24" s="1"/>
  <c r="BS4" i="24"/>
  <c r="BS16" i="24" s="1"/>
  <c r="CA4" i="24"/>
  <c r="CA16" i="24" s="1"/>
  <c r="CC27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CB16" i="24" s="1"/>
  <c r="CD27" i="24" s="1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BX15" i="24" s="1"/>
  <c r="BZ26" i="24" s="1"/>
  <c r="CF3" i="24"/>
  <c r="CF15" i="24" s="1"/>
  <c r="CH26" i="24" s="1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BY15" i="24" s="1"/>
  <c r="CA26" i="24" s="1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BZ15" i="24" s="1"/>
  <c r="CB26" i="24" s="1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A15" i="24" s="1"/>
  <c r="CC26" i="24" s="1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B15" i="24" s="1"/>
  <c r="CD26" i="24" s="1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N15" i="24" s="1"/>
  <c r="Q3" i="24"/>
  <c r="Y3" i="24"/>
  <c r="AG3" i="24"/>
  <c r="AG15" i="24" s="1"/>
  <c r="AO3" i="24"/>
  <c r="AO15" i="24" s="1"/>
  <c r="AW3" i="24"/>
  <c r="BE3" i="24"/>
  <c r="BE15" i="24" s="1"/>
  <c r="BM3" i="24"/>
  <c r="BM15" i="24" s="1"/>
  <c r="BU3" i="24"/>
  <c r="BU15" i="24" s="1"/>
  <c r="CC3" i="24"/>
  <c r="CC15" i="24" s="1"/>
  <c r="CE26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F15" i="24" s="1"/>
  <c r="BN3" i="24"/>
  <c r="BV3" i="24"/>
  <c r="BV15" i="24" s="1"/>
  <c r="CD3" i="24"/>
  <c r="CD15" i="24" s="1"/>
  <c r="CF26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BW15" i="24" s="1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CG26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P16" i="24" s="1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DZ15" i="25" s="1"/>
  <c r="EB26" i="25" s="1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L15" i="25" s="1"/>
  <c r="GN26" i="25" s="1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IX15" i="25" s="1"/>
  <c r="IZ26" i="25" s="1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G26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D15" i="25" s="1"/>
  <c r="EF26" i="25" s="1"/>
  <c r="ET3" i="25"/>
  <c r="FJ3" i="25"/>
  <c r="FZ3" i="25"/>
  <c r="GP3" i="25"/>
  <c r="GP15" i="25" s="1"/>
  <c r="GR26" i="25" s="1"/>
  <c r="HF3" i="25"/>
  <c r="HF15" i="25" s="1"/>
  <c r="HH26" i="25" s="1"/>
  <c r="HV3" i="25"/>
  <c r="IL3" i="25"/>
  <c r="JB3" i="25"/>
  <c r="JB15" i="25" s="1"/>
  <c r="JD26" i="25" s="1"/>
  <c r="JR3" i="25"/>
  <c r="KH3" i="25"/>
  <c r="AO3" i="25"/>
  <c r="AO15" i="25" s="1"/>
  <c r="AQ26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DS15" i="25" s="1"/>
  <c r="DU26" i="25" s="1"/>
  <c r="GE3" i="25"/>
  <c r="IQ3" i="25"/>
  <c r="BO3" i="25"/>
  <c r="BO15" i="25" s="1"/>
  <c r="EB3" i="25"/>
  <c r="EB15" i="25" s="1"/>
  <c r="ED26" i="25" s="1"/>
  <c r="GN3" i="25"/>
  <c r="GN15" i="25" s="1"/>
  <c r="GP26" i="25" s="1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C20" i="25" s="1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EM20" i="25" s="1"/>
  <c r="EO31" i="25" s="1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IW19" i="25" s="1"/>
  <c r="IY30" i="25" s="1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H30" i="25" s="1"/>
  <c r="AV7" i="25"/>
  <c r="BL7" i="25"/>
  <c r="CB7" i="25"/>
  <c r="CB19" i="25" s="1"/>
  <c r="CD30" i="25" s="1"/>
  <c r="CR7" i="25"/>
  <c r="DH7" i="25"/>
  <c r="DX7" i="25"/>
  <c r="EN7" i="25"/>
  <c r="FD7" i="25"/>
  <c r="FD19" i="25" s="1"/>
  <c r="FF30" i="25" s="1"/>
  <c r="FT7" i="25"/>
  <c r="GJ7" i="25"/>
  <c r="GZ7" i="25"/>
  <c r="GZ19" i="25" s="1"/>
  <c r="HB30" i="25" s="1"/>
  <c r="HP7" i="25"/>
  <c r="IF7" i="25"/>
  <c r="IV7" i="25"/>
  <c r="JL7" i="25"/>
  <c r="KB7" i="25"/>
  <c r="KB19" i="25" s="1"/>
  <c r="KD30" i="25" s="1"/>
  <c r="B7" i="25"/>
  <c r="R7" i="25"/>
  <c r="AH7" i="25"/>
  <c r="AH19" i="25" s="1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H30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CZ19" i="25" s="1"/>
  <c r="DB30" i="25" s="1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HX19" i="25" s="1"/>
  <c r="HZ30" i="25" s="1"/>
  <c r="IN7" i="25"/>
  <c r="JD7" i="25"/>
  <c r="JT7" i="25"/>
  <c r="JT19" i="25" s="1"/>
  <c r="JV30" i="25" s="1"/>
  <c r="KJ7" i="25"/>
  <c r="J7" i="25"/>
  <c r="Z7" i="25"/>
  <c r="AP7" i="25"/>
  <c r="AP19" i="25" s="1"/>
  <c r="BF7" i="25"/>
  <c r="BF19" i="25" s="1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D19" i="25" s="1"/>
  <c r="GF30" i="25" s="1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AI31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E29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C29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BO18" i="25" s="1"/>
  <c r="CE6" i="25"/>
  <c r="CE18" i="25" s="1"/>
  <c r="CG29" i="25" s="1"/>
  <c r="CU6" i="25"/>
  <c r="DK6" i="25"/>
  <c r="EA6" i="25"/>
  <c r="EA18" i="25" s="1"/>
  <c r="EC29" i="25" s="1"/>
  <c r="EQ6" i="25"/>
  <c r="FG6" i="25"/>
  <c r="FW6" i="25"/>
  <c r="GM6" i="25"/>
  <c r="GM18" i="25" s="1"/>
  <c r="GO29" i="25" s="1"/>
  <c r="HC6" i="25"/>
  <c r="HC18" i="25" s="1"/>
  <c r="HE29" i="25" s="1"/>
  <c r="HS6" i="25"/>
  <c r="II6" i="25"/>
  <c r="IY6" i="25"/>
  <c r="IY18" i="25" s="1"/>
  <c r="JA29" i="25" s="1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F25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J25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F17" i="25" s="1"/>
  <c r="BQ5" i="25"/>
  <c r="CB5" i="25"/>
  <c r="CB17" i="25" s="1"/>
  <c r="CD28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F28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G28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KD17" i="25" s="1"/>
  <c r="KF28" i="25" s="1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E14" i="25" s="1"/>
  <c r="AG25" i="25" s="1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Q14" i="25" s="1"/>
  <c r="CS25" i="25" s="1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C14" i="25" s="1"/>
  <c r="FE25" i="25" s="1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O14" i="25" s="1"/>
  <c r="HQ25" i="25" s="1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A14" i="25" s="1"/>
  <c r="KC25" i="25" s="1"/>
  <c r="KI2" i="25"/>
  <c r="KI14" i="25" s="1"/>
  <c r="KK25" i="25" s="1"/>
  <c r="KL8" i="25"/>
  <c r="KL20" i="25" s="1"/>
  <c r="KN31" i="25" s="1"/>
  <c r="KC8" i="25"/>
  <c r="KC20" i="25" s="1"/>
  <c r="KE31" i="25" s="1"/>
  <c r="IM8" i="25"/>
  <c r="IM20" i="25" s="1"/>
  <c r="IO31" i="25" s="1"/>
  <c r="GA8" i="25"/>
  <c r="GA20" i="25" s="1"/>
  <c r="GC31" i="25" s="1"/>
  <c r="DO8" i="25"/>
  <c r="DO20" i="25" s="1"/>
  <c r="DQ31" i="25" s="1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E27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P14" i="25" s="1"/>
  <c r="X2" i="25"/>
  <c r="X14" i="25" s="1"/>
  <c r="AF2" i="25"/>
  <c r="AF14" i="25" s="1"/>
  <c r="AH25" i="25" s="1"/>
  <c r="AN2" i="25"/>
  <c r="AN14" i="25" s="1"/>
  <c r="AP25" i="25" s="1"/>
  <c r="AV2" i="25"/>
  <c r="BD2" i="25"/>
  <c r="BD14" i="25" s="1"/>
  <c r="BL2" i="25"/>
  <c r="BT2" i="25"/>
  <c r="CB2" i="25"/>
  <c r="CB14" i="25" s="1"/>
  <c r="CD25" i="25" s="1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N14" i="25" s="1"/>
  <c r="EP25" i="25" s="1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GZ14" i="25" s="1"/>
  <c r="HB25" i="25" s="1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L14" i="25" s="1"/>
  <c r="JN25" i="25" s="1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AD30" i="25" s="1"/>
  <c r="GQ6" i="25"/>
  <c r="BS6" i="25"/>
  <c r="GG5" i="25"/>
  <c r="FD4" i="25"/>
  <c r="Q15" i="24"/>
  <c r="I15" i="24"/>
  <c r="J20" i="24"/>
  <c r="AY17" i="24"/>
  <c r="AQ17" i="24"/>
  <c r="AA17" i="24"/>
  <c r="S17" i="24"/>
  <c r="K17" i="24"/>
  <c r="S14" i="24"/>
  <c r="AA14" i="24"/>
  <c r="G14" i="24"/>
  <c r="G25" i="24" s="1"/>
  <c r="AL25" i="24"/>
  <c r="AL30" i="25"/>
  <c r="AR30" i="25"/>
  <c r="AJ30" i="25"/>
  <c r="A10" i="23" l="1"/>
  <c r="E9" i="23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HE18" i="25"/>
  <c r="HG29" i="25" s="1"/>
  <c r="CG18" i="25"/>
  <c r="CI29" i="25" s="1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J30" i="24" s="1"/>
  <c r="BP17" i="24"/>
  <c r="R14" i="24"/>
  <c r="BN15" i="24"/>
  <c r="AW15" i="24"/>
  <c r="AV16" i="24"/>
  <c r="BY26" i="24"/>
  <c r="AK25" i="24"/>
  <c r="BB25" i="24"/>
  <c r="BX16" i="24"/>
  <c r="BZ27" i="24" s="1"/>
  <c r="AT16" i="24"/>
  <c r="AV27" i="24" s="1"/>
  <c r="BZ28" i="24"/>
  <c r="BD18" i="24"/>
  <c r="BX20" i="24"/>
  <c r="BZ31" i="24" s="1"/>
  <c r="BG15" i="24"/>
  <c r="BZ29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CB25" i="25" s="1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CA29" i="25" s="1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CI31" i="25" s="1"/>
  <c r="BW20" i="25"/>
  <c r="K20" i="25"/>
  <c r="ID14" i="25"/>
  <c r="IF25" i="25" s="1"/>
  <c r="FH20" i="25"/>
  <c r="FJ31" i="25" s="1"/>
  <c r="CH15" i="25"/>
  <c r="CJ26" i="25" s="1"/>
  <c r="JK14" i="25"/>
  <c r="JM25" i="25" s="1"/>
  <c r="GY14" i="25"/>
  <c r="HA25" i="25" s="1"/>
  <c r="EM14" i="25"/>
  <c r="EO25" i="25" s="1"/>
  <c r="CA14" i="25"/>
  <c r="CC25" i="25" s="1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T29" i="24" s="1"/>
  <c r="AS25" i="24"/>
  <c r="BJ25" i="24"/>
  <c r="BV18" i="24"/>
  <c r="BX29" i="24" s="1"/>
  <c r="BU18" i="24"/>
  <c r="AL18" i="24"/>
  <c r="BH16" i="24"/>
  <c r="BJ27" i="24" s="1"/>
  <c r="BY29" i="24"/>
  <c r="BJ19" i="24"/>
  <c r="BL30" i="24" s="1"/>
  <c r="BA16" i="24"/>
  <c r="BC27" i="24" s="1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R30" i="25" s="1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CF30" i="25" s="1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CD27" i="25" s="1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BM29" i="25"/>
  <c r="AM20" i="25"/>
  <c r="AO31" i="25" s="1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BL25" i="25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AN27" i="24" s="1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P27" i="24" s="1"/>
  <c r="AC17" i="24"/>
  <c r="BA17" i="24"/>
  <c r="BA28" i="24" s="1"/>
  <c r="R15" i="24"/>
  <c r="AY26" i="24"/>
  <c r="BK15" i="24"/>
  <c r="AL15" i="24"/>
  <c r="BH15" i="24"/>
  <c r="AW27" i="24"/>
  <c r="BI16" i="24"/>
  <c r="BK27" i="24" s="1"/>
  <c r="AR16" i="24"/>
  <c r="BV16" i="24"/>
  <c r="BE16" i="24"/>
  <c r="BS19" i="24"/>
  <c r="BU30" i="24" s="1"/>
  <c r="AT19" i="24"/>
  <c r="BP19" i="24"/>
  <c r="AY19" i="24"/>
  <c r="AY30" i="24" s="1"/>
  <c r="BH20" i="24"/>
  <c r="BJ31" i="24" s="1"/>
  <c r="AQ20" i="24"/>
  <c r="BU20" i="24"/>
  <c r="AV20" i="24"/>
  <c r="BD14" i="24"/>
  <c r="BH26" i="24"/>
  <c r="AQ26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BS31" i="24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BT27" i="24"/>
  <c r="AS16" i="24"/>
  <c r="BW16" i="24"/>
  <c r="BY27" i="24" s="1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AR26" i="24"/>
  <c r="BL15" i="24"/>
  <c r="BN26" i="24" s="1"/>
  <c r="AM15" i="24"/>
  <c r="BA15" i="24"/>
  <c r="BA26" i="24" s="1"/>
  <c r="AJ15" i="24"/>
  <c r="BL27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BK30" i="24" s="1"/>
  <c r="AR19" i="24"/>
  <c r="AR30" i="24" s="1"/>
  <c r="BC31" i="24"/>
  <c r="AJ20" i="24"/>
  <c r="AL31" i="24" s="1"/>
  <c r="BN20" i="24"/>
  <c r="AW20" i="24"/>
  <c r="BC14" i="24"/>
  <c r="AO14" i="24"/>
  <c r="AQ25" i="24" s="1"/>
  <c r="BD15" i="24"/>
  <c r="BF26" i="24" s="1"/>
  <c r="BR15" i="24"/>
  <c r="AS15" i="24"/>
  <c r="BD27" i="24"/>
  <c r="BG16" i="24"/>
  <c r="BI27" i="24" s="1"/>
  <c r="BV29" i="24"/>
  <c r="BG18" i="24"/>
  <c r="BL18" i="24"/>
  <c r="BN29" i="24" s="1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AW14" i="24"/>
  <c r="AY25" i="24" s="1"/>
  <c r="BW26" i="24"/>
  <c r="AV15" i="24"/>
  <c r="AX26" i="24" s="1"/>
  <c r="BJ15" i="24"/>
  <c r="BL26" i="24" s="1"/>
  <c r="AK15" i="24"/>
  <c r="BP16" i="24"/>
  <c r="AY16" i="24"/>
  <c r="BW29" i="24"/>
  <c r="BF29" i="24"/>
  <c r="BC18" i="24"/>
  <c r="BW30" i="24"/>
  <c r="AX30" i="24"/>
  <c r="BR19" i="24"/>
  <c r="BT30" i="24" s="1"/>
  <c r="AS19" i="24"/>
  <c r="AU30" i="24" s="1"/>
  <c r="BW19" i="24"/>
  <c r="BY30" i="24" s="1"/>
  <c r="AM31" i="24"/>
  <c r="BO20" i="24"/>
  <c r="AX20" i="24"/>
  <c r="BT20" i="24"/>
  <c r="BS14" i="24"/>
  <c r="AF14" i="24"/>
  <c r="AH25" i="24" s="1"/>
  <c r="BE14" i="24"/>
  <c r="BG25" i="24" s="1"/>
  <c r="BO26" i="24"/>
  <c r="AN15" i="24"/>
  <c r="AP26" i="24" s="1"/>
  <c r="BB15" i="24"/>
  <c r="BD26" i="24" s="1"/>
  <c r="AQ16" i="24"/>
  <c r="BU16" i="24"/>
  <c r="BW27" i="24" s="1"/>
  <c r="AX29" i="24"/>
  <c r="AU18" i="24"/>
  <c r="AU29" i="24" s="1"/>
  <c r="AZ30" i="24"/>
  <c r="AP30" i="24"/>
  <c r="AK19" i="24"/>
  <c r="AM30" i="24" s="1"/>
  <c r="BO19" i="24"/>
  <c r="BQ30" i="24" s="1"/>
  <c r="BE31" i="24"/>
  <c r="AV31" i="24"/>
  <c r="BG20" i="24"/>
  <c r="BI31" i="24" s="1"/>
  <c r="AP20" i="24"/>
  <c r="BL20" i="24"/>
  <c r="BN31" i="24" s="1"/>
  <c r="BD25" i="24"/>
  <c r="AN14" i="24"/>
  <c r="AP25" i="24" s="1"/>
  <c r="BM14" i="24"/>
  <c r="BO25" i="24" s="1"/>
  <c r="BX26" i="24"/>
  <c r="BG26" i="24"/>
  <c r="BS15" i="24"/>
  <c r="BU26" i="24" s="1"/>
  <c r="AT15" i="24"/>
  <c r="BP15" i="24"/>
  <c r="BR26" i="24" s="1"/>
  <c r="BE27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D30" i="24" s="1"/>
  <c r="BG19" i="24"/>
  <c r="BI30" i="24" s="1"/>
  <c r="AN31" i="24"/>
  <c r="BP20" i="24"/>
  <c r="BR31" i="24" s="1"/>
  <c r="AY20" i="24"/>
  <c r="BA31" i="24" s="1"/>
  <c r="BD20" i="24"/>
  <c r="BF31" i="24" s="1"/>
  <c r="BL25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CB28" i="25" s="1"/>
  <c r="KI17" i="25"/>
  <c r="KK28" i="25" s="1"/>
  <c r="X17" i="25"/>
  <c r="Y28" i="25" s="1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AF30" i="25" s="1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CB26" i="25" s="1"/>
  <c r="JF15" i="25"/>
  <c r="JH26" i="25" s="1"/>
  <c r="GT15" i="25"/>
  <c r="GV26" i="25" s="1"/>
  <c r="EH15" i="25"/>
  <c r="EJ26" i="25" s="1"/>
  <c r="JM15" i="25"/>
  <c r="JO26" i="25" s="1"/>
  <c r="AI15" i="25"/>
  <c r="AK26" i="25" s="1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CA28" i="25" s="1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BR30" i="25" s="1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AC30" i="25" s="1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CG31" i="25" s="1"/>
  <c r="S20" i="25"/>
  <c r="BN20" i="25"/>
  <c r="KN15" i="25"/>
  <c r="FP15" i="25"/>
  <c r="FR26" i="25" s="1"/>
  <c r="J15" i="25"/>
  <c r="AD15" i="24"/>
  <c r="BF17" i="24"/>
  <c r="AO17" i="24"/>
  <c r="BC17" i="24"/>
  <c r="BE28" i="24" s="1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BV28" i="25" s="1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CH28" i="25" s="1"/>
  <c r="T17" i="25"/>
  <c r="U28" i="25" s="1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AM31" i="25" s="1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BJ28" i="25"/>
  <c r="W28" i="25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AD28" i="24" s="1"/>
  <c r="FQ16" i="25"/>
  <c r="FS27" i="25" s="1"/>
  <c r="ID16" i="25"/>
  <c r="IF27" i="25" s="1"/>
  <c r="KG16" i="25"/>
  <c r="KI27" i="25" s="1"/>
  <c r="BT16" i="25"/>
  <c r="BJ16" i="25"/>
  <c r="CE16" i="25"/>
  <c r="CG27" i="25" s="1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CF26" i="25" s="1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Y26" i="24" s="1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CB29" i="25" s="1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CF27" i="25" s="1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AL26" i="25" s="1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CC31" i="25" s="1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AP26" i="25" s="1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BN29" i="25" s="1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BQ27" i="25" s="1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BI28" i="25" s="1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HH16" i="25"/>
  <c r="HJ27" i="25" s="1"/>
  <c r="P25" i="25"/>
  <c r="GG17" i="25"/>
  <c r="GI28" i="25" s="1"/>
  <c r="JB16" i="25"/>
  <c r="JD27" i="25" s="1"/>
  <c r="EN16" i="25"/>
  <c r="EP27" i="25" s="1"/>
  <c r="I16" i="25"/>
  <c r="I27" i="25" s="1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BJ27" i="25" s="1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BZ29" i="25" s="1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AK31" i="25" s="1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AX29" i="25" s="1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CC30" i="25" s="1"/>
  <c r="JJ19" i="25"/>
  <c r="JL30" i="25" s="1"/>
  <c r="GX19" i="25"/>
  <c r="GZ30" i="25" s="1"/>
  <c r="EL19" i="25"/>
  <c r="EN30" i="25" s="1"/>
  <c r="BZ19" i="25"/>
  <c r="CB30" i="25" s="1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CE30" i="25" s="1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H31" i="25" s="1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E26" i="25" s="1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AM27" i="24" s="1"/>
  <c r="T16" i="24"/>
  <c r="AG16" i="24"/>
  <c r="BN17" i="24"/>
  <c r="BP28" i="24" s="1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BZ25" i="25" s="1"/>
  <c r="L14" i="25"/>
  <c r="BY20" i="25"/>
  <c r="CA31" i="25" s="1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AC25" i="25" s="1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AA25" i="24" s="1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CG30" i="25" s="1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CB31" i="25" s="1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AJ25" i="25" s="1"/>
  <c r="GS14" i="25"/>
  <c r="GU25" i="25" s="1"/>
  <c r="DL15" i="25"/>
  <c r="DN26" i="25" s="1"/>
  <c r="GZ15" i="25"/>
  <c r="HB26" i="25" s="1"/>
  <c r="CB15" i="25"/>
  <c r="CD26" i="25" s="1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CC26" i="25" s="1"/>
  <c r="JI15" i="25"/>
  <c r="JK26" i="25" s="1"/>
  <c r="GW15" i="25"/>
  <c r="GY26" i="25" s="1"/>
  <c r="EK15" i="25"/>
  <c r="EM26" i="25" s="1"/>
  <c r="BY15" i="25"/>
  <c r="CA26" i="25" s="1"/>
  <c r="AM15" i="25"/>
  <c r="AO26" i="25" s="1"/>
  <c r="AL15" i="25"/>
  <c r="AN26" i="25" s="1"/>
  <c r="AS15" i="25"/>
  <c r="AG14" i="25"/>
  <c r="AI25" i="25" s="1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BF28" i="25" s="1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Z29" i="25" s="1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AE30" i="25" s="1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BJ25" i="25" s="1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AH31" i="25" s="1"/>
  <c r="EU20" i="25"/>
  <c r="EW31" i="25" s="1"/>
  <c r="JG14" i="25"/>
  <c r="JI25" i="25" s="1"/>
  <c r="GU14" i="25"/>
  <c r="GW25" i="25" s="1"/>
  <c r="EI14" i="25"/>
  <c r="EK25" i="25" s="1"/>
  <c r="BW14" i="25"/>
  <c r="BY25" i="25" s="1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M26" i="25" s="1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K31" i="24" s="1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CA27" i="25" s="1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CB27" i="25" s="1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BZ28" i="25" s="1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CD29" i="25" s="1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B25" i="25" s="1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BQ25" i="25" s="1"/>
  <c r="CC20" i="25"/>
  <c r="CE31" i="25" s="1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CE25" i="25" s="1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K30" i="24" s="1"/>
  <c r="T20" i="24"/>
  <c r="AG20" i="24"/>
  <c r="H20" i="24"/>
  <c r="J31" i="24" s="1"/>
  <c r="X14" i="24"/>
  <c r="JM14" i="25"/>
  <c r="JO25" i="25" s="1"/>
  <c r="IT16" i="25"/>
  <c r="IV27" i="25" s="1"/>
  <c r="EG16" i="25"/>
  <c r="EI27" i="25" s="1"/>
  <c r="FI16" i="25"/>
  <c r="FK27" i="25" s="1"/>
  <c r="AM27" i="25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BH27" i="25" s="1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J29" i="25" s="1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BA31" i="25" s="1"/>
  <c r="CT20" i="25"/>
  <c r="CV31" i="25" s="1"/>
  <c r="AH20" i="25"/>
  <c r="AJ31" i="25" s="1"/>
  <c r="CB20" i="25"/>
  <c r="CD31" i="25" s="1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BI25" i="25" s="1"/>
  <c r="AF16" i="25"/>
  <c r="FC20" i="25"/>
  <c r="FE31" i="25" s="1"/>
  <c r="JF14" i="25"/>
  <c r="JH25" i="25" s="1"/>
  <c r="GT14" i="25"/>
  <c r="GV25" i="25" s="1"/>
  <c r="EH14" i="25"/>
  <c r="EJ25" i="25" s="1"/>
  <c r="BV14" i="25"/>
  <c r="BX25" i="25" s="1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Y30" i="24" s="1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E10" i="23" l="1"/>
  <c r="A11" i="23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E11" i="23" l="1"/>
  <c r="A12" i="23"/>
  <c r="D3" i="8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A13" i="23" l="1"/>
  <c r="E12" i="23"/>
  <c r="D3" i="23"/>
  <c r="D4" i="23"/>
  <c r="D4" i="8"/>
  <c r="BB5" i="3"/>
  <c r="A14" i="23" l="1"/>
  <c r="E13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5" i="23" l="1"/>
  <c r="E14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6" i="20"/>
  <c r="L45" i="20"/>
  <c r="L28" i="20"/>
  <c r="L23" i="20"/>
  <c r="L40" i="20"/>
  <c r="L19" i="20"/>
  <c r="L12" i="20"/>
  <c r="L33" i="20"/>
  <c r="L10" i="20"/>
  <c r="L24" i="20"/>
  <c r="L14" i="20"/>
  <c r="L37" i="20"/>
  <c r="L43" i="20"/>
  <c r="L8" i="20"/>
  <c r="L49" i="20"/>
  <c r="L32" i="20"/>
  <c r="L26" i="20"/>
  <c r="L6" i="20"/>
  <c r="L41" i="20"/>
  <c r="L21" i="20"/>
  <c r="L18" i="20"/>
  <c r="L31" i="20"/>
  <c r="L11" i="20"/>
  <c r="L15" i="20"/>
  <c r="L7" i="20"/>
  <c r="L9" i="20"/>
  <c r="L5" i="20"/>
  <c r="L36" i="20"/>
  <c r="L13" i="20"/>
  <c r="L29" i="20"/>
  <c r="L42" i="20"/>
  <c r="L59" i="20"/>
  <c r="L38" i="20"/>
  <c r="L46" i="20"/>
  <c r="L63" i="20"/>
  <c r="L58" i="20"/>
  <c r="L57" i="20"/>
  <c r="L60" i="20"/>
  <c r="L61" i="20"/>
  <c r="L34" i="20"/>
  <c r="L30" i="20"/>
  <c r="L20" i="20"/>
  <c r="L44" i="20"/>
  <c r="L52" i="20"/>
  <c r="L27" i="20"/>
  <c r="L25" i="20"/>
  <c r="L51" i="20"/>
  <c r="L48" i="20"/>
  <c r="L62" i="20"/>
  <c r="L35" i="20"/>
  <c r="L56" i="20"/>
  <c r="L50" i="20"/>
  <c r="L47" i="20"/>
  <c r="L55" i="20"/>
  <c r="L66" i="20"/>
  <c r="L54" i="20"/>
  <c r="L53" i="20"/>
  <c r="L4" i="20"/>
  <c r="L22" i="20"/>
  <c r="L39" i="20"/>
  <c r="L17" i="20"/>
  <c r="E15" i="23" l="1"/>
  <c r="A16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A17" i="23" l="1"/>
  <c r="E16" i="23"/>
  <c r="C4" i="23"/>
  <c r="C3" i="23"/>
  <c r="C2" i="23"/>
  <c r="A2" i="23"/>
  <c r="A3" i="23" s="1"/>
  <c r="J1" i="23"/>
  <c r="F1" i="23"/>
  <c r="A18" i="23" l="1"/>
  <c r="E17" i="23"/>
  <c r="F8" i="23"/>
  <c r="G8" i="23" s="1"/>
  <c r="F12" i="23"/>
  <c r="G12" i="23" s="1"/>
  <c r="F16" i="23"/>
  <c r="G16" i="23" s="1"/>
  <c r="F7" i="23"/>
  <c r="G7" i="23" s="1"/>
  <c r="F11" i="23"/>
  <c r="G11" i="23" s="1"/>
  <c r="F15" i="23"/>
  <c r="G15" i="23" s="1"/>
  <c r="F6" i="23"/>
  <c r="G6" i="23" s="1"/>
  <c r="F10" i="23"/>
  <c r="G10" i="23" s="1"/>
  <c r="F14" i="23"/>
  <c r="G14" i="23" s="1"/>
  <c r="F18" i="23"/>
  <c r="F9" i="23"/>
  <c r="G9" i="23" s="1"/>
  <c r="F13" i="23"/>
  <c r="G13" i="23" s="1"/>
  <c r="F17" i="23"/>
  <c r="G17" i="23" s="1"/>
  <c r="F5" i="23"/>
  <c r="G5" i="23" s="1"/>
  <c r="A4" i="23"/>
  <c r="E4" i="23" s="1"/>
  <c r="H64" i="20"/>
  <c r="H56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58" i="20"/>
  <c r="H55" i="20"/>
  <c r="H65" i="20"/>
  <c r="D2" i="23"/>
  <c r="E18" i="23" l="1"/>
  <c r="G18" i="23" s="1"/>
  <c r="A19" i="23"/>
  <c r="E3" i="23"/>
  <c r="F3" i="23"/>
  <c r="F4" i="23"/>
  <c r="G4" i="23" s="1"/>
  <c r="F2" i="23"/>
  <c r="E2" i="23"/>
  <c r="C32" i="13"/>
  <c r="E19" i="23" l="1"/>
  <c r="A20" i="23"/>
  <c r="F19" i="23"/>
  <c r="G19" i="23" s="1"/>
  <c r="G3" i="23"/>
  <c r="G2" i="23"/>
  <c r="B44" i="15"/>
  <c r="A21" i="23" l="1"/>
  <c r="E20" i="23"/>
  <c r="F20" i="23"/>
  <c r="G20" i="23" s="1"/>
  <c r="J4" i="20"/>
  <c r="J22" i="20"/>
  <c r="J39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23" i="20"/>
  <c r="A22" i="23" l="1"/>
  <c r="E21" i="23"/>
  <c r="F21" i="23"/>
  <c r="G21" i="23" s="1"/>
  <c r="H5" i="13"/>
  <c r="C24" i="13"/>
  <c r="C23" i="13"/>
  <c r="C16" i="13"/>
  <c r="C19" i="13"/>
  <c r="G5" i="13"/>
  <c r="B35" i="13"/>
  <c r="M31" i="20"/>
  <c r="M51" i="20"/>
  <c r="M25" i="20"/>
  <c r="M50" i="20"/>
  <c r="M45" i="20"/>
  <c r="M36" i="20"/>
  <c r="M6" i="20"/>
  <c r="M8" i="20"/>
  <c r="M37" i="20"/>
  <c r="M57" i="20"/>
  <c r="M41" i="20"/>
  <c r="M18" i="20"/>
  <c r="M26" i="20"/>
  <c r="M62" i="20"/>
  <c r="M12" i="20"/>
  <c r="M56" i="20"/>
  <c r="C2" i="13"/>
  <c r="C3" i="8"/>
  <c r="C4" i="8"/>
  <c r="A23" i="23" l="1"/>
  <c r="E22" i="23"/>
  <c r="F22" i="23"/>
  <c r="G22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3" i="23" l="1"/>
  <c r="A24" i="23"/>
  <c r="F23" i="23"/>
  <c r="G23" i="23" s="1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39" i="20" s="1"/>
  <c r="G79" i="14"/>
  <c r="G71" i="14"/>
  <c r="F17" i="20" s="1"/>
  <c r="G63" i="14"/>
  <c r="G55" i="14"/>
  <c r="F41" i="20" s="1"/>
  <c r="G47" i="14"/>
  <c r="F6" i="20" s="1"/>
  <c r="G39" i="14"/>
  <c r="F8" i="20" s="1"/>
  <c r="G31" i="14"/>
  <c r="F27" i="20" s="1"/>
  <c r="G23" i="14"/>
  <c r="F46" i="20" s="1"/>
  <c r="G15" i="14"/>
  <c r="F10" i="20" s="1"/>
  <c r="G7" i="14"/>
  <c r="F24" i="20" s="1"/>
  <c r="G120" i="14"/>
  <c r="G112" i="14"/>
  <c r="G104" i="14"/>
  <c r="G96" i="14"/>
  <c r="G88" i="14"/>
  <c r="G80" i="14"/>
  <c r="G72" i="14"/>
  <c r="F58" i="20" s="1"/>
  <c r="G64" i="14"/>
  <c r="G56" i="14"/>
  <c r="G48" i="14"/>
  <c r="F32" i="20" s="1"/>
  <c r="G40" i="14"/>
  <c r="F34" i="20" s="1"/>
  <c r="G32" i="14"/>
  <c r="G24" i="14"/>
  <c r="F12" i="20" s="1"/>
  <c r="G16" i="14"/>
  <c r="F4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4" i="20" s="1"/>
  <c r="G49" i="14"/>
  <c r="F63" i="20" s="1"/>
  <c r="G41" i="14"/>
  <c r="F56" i="20" s="1"/>
  <c r="G33" i="14"/>
  <c r="F28" i="20" s="1"/>
  <c r="G25" i="14"/>
  <c r="F44" i="20" s="1"/>
  <c r="G17" i="14"/>
  <c r="F66" i="20" s="1"/>
  <c r="G9" i="14"/>
  <c r="F14" i="20" s="1"/>
  <c r="G122" i="14"/>
  <c r="G114" i="14"/>
  <c r="G106" i="14"/>
  <c r="G98" i="14"/>
  <c r="G90" i="14"/>
  <c r="G82" i="14"/>
  <c r="G74" i="14"/>
  <c r="G66" i="14"/>
  <c r="F36" i="20" s="1"/>
  <c r="G58" i="14"/>
  <c r="F59" i="20" s="1"/>
  <c r="G50" i="14"/>
  <c r="G42" i="14"/>
  <c r="F51" i="20" s="1"/>
  <c r="G34" i="14"/>
  <c r="F52" i="20" s="1"/>
  <c r="G26" i="14"/>
  <c r="F62" i="20" s="1"/>
  <c r="G18" i="14"/>
  <c r="F23" i="20" s="1"/>
  <c r="G10" i="14"/>
  <c r="F37" i="20" s="1"/>
  <c r="G123" i="14"/>
  <c r="G115" i="14"/>
  <c r="G107" i="14"/>
  <c r="G99" i="14"/>
  <c r="G91" i="14"/>
  <c r="G83" i="14"/>
  <c r="G75" i="14"/>
  <c r="F53" i="20" s="1"/>
  <c r="G67" i="14"/>
  <c r="F13" i="20" s="1"/>
  <c r="G59" i="14"/>
  <c r="G51" i="14"/>
  <c r="F11" i="20" s="1"/>
  <c r="G43" i="14"/>
  <c r="F35" i="20" s="1"/>
  <c r="G35" i="14"/>
  <c r="F21" i="20" s="1"/>
  <c r="G27" i="14"/>
  <c r="F15" i="20" s="1"/>
  <c r="G19" i="14"/>
  <c r="F40" i="20" s="1"/>
  <c r="G11" i="14"/>
  <c r="F30" i="20" s="1"/>
  <c r="G124" i="14"/>
  <c r="G116" i="14"/>
  <c r="G108" i="14"/>
  <c r="G100" i="14"/>
  <c r="G92" i="14"/>
  <c r="G84" i="14"/>
  <c r="G76" i="14"/>
  <c r="G68" i="14"/>
  <c r="G60" i="14"/>
  <c r="F31" i="20" s="1"/>
  <c r="G52" i="14"/>
  <c r="F7" i="20" s="1"/>
  <c r="G44" i="14"/>
  <c r="F42" i="20" s="1"/>
  <c r="G36" i="14"/>
  <c r="F29" i="20" s="1"/>
  <c r="G28" i="14"/>
  <c r="F38" i="20" s="1"/>
  <c r="G20" i="14"/>
  <c r="F55" i="20" s="1"/>
  <c r="G12" i="14"/>
  <c r="F20" i="20" s="1"/>
  <c r="G4" i="14"/>
  <c r="F50" i="20" s="1"/>
  <c r="G125" i="14"/>
  <c r="G117" i="14"/>
  <c r="G109" i="14"/>
  <c r="G101" i="14"/>
  <c r="G93" i="14"/>
  <c r="G85" i="14"/>
  <c r="G77" i="14"/>
  <c r="G69" i="14"/>
  <c r="F22" i="20" s="1"/>
  <c r="G61" i="14"/>
  <c r="F9" i="20" s="1"/>
  <c r="G53" i="14"/>
  <c r="G45" i="14"/>
  <c r="F18" i="20" s="1"/>
  <c r="G37" i="14"/>
  <c r="F5" i="20" s="1"/>
  <c r="G29" i="14"/>
  <c r="F16" i="20" s="1"/>
  <c r="G21" i="14"/>
  <c r="F26" i="20" s="1"/>
  <c r="G13" i="14"/>
  <c r="F25" i="20" s="1"/>
  <c r="G5" i="14"/>
  <c r="G118" i="14"/>
  <c r="G110" i="14"/>
  <c r="G102" i="14"/>
  <c r="G94" i="14"/>
  <c r="G86" i="14"/>
  <c r="G78" i="14"/>
  <c r="G70" i="14"/>
  <c r="G62" i="14"/>
  <c r="G54" i="14"/>
  <c r="G46" i="14"/>
  <c r="F45" i="20" s="1"/>
  <c r="G38" i="14"/>
  <c r="F48" i="20" s="1"/>
  <c r="G30" i="14"/>
  <c r="G22" i="14"/>
  <c r="F57" i="20" s="1"/>
  <c r="G14" i="14"/>
  <c r="F33" i="20" s="1"/>
  <c r="G6" i="14"/>
  <c r="F43" i="20" s="1"/>
  <c r="G2" i="14"/>
  <c r="F54" i="20" s="1"/>
  <c r="G3" i="14"/>
  <c r="F49" i="20" s="1"/>
  <c r="A2" i="8"/>
  <c r="A3" i="8" s="1"/>
  <c r="A25" i="23" l="1"/>
  <c r="E24" i="23"/>
  <c r="F24" i="23"/>
  <c r="G24" i="23" s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61" i="20"/>
  <c r="F60" i="20"/>
  <c r="F19" i="20"/>
  <c r="C8" i="13"/>
  <c r="A4" i="8"/>
  <c r="A26" i="23" l="1"/>
  <c r="E25" i="23"/>
  <c r="F25" i="23"/>
  <c r="G25" i="23" s="1"/>
  <c r="F65" i="20"/>
  <c r="L65" i="20"/>
  <c r="F64" i="20"/>
  <c r="L64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E26" i="23" l="1"/>
  <c r="A27" i="23"/>
  <c r="F26" i="23"/>
  <c r="G26" i="23" s="1"/>
  <c r="A6" i="8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5" i="20"/>
  <c r="G64" i="20"/>
  <c r="I4" i="13"/>
  <c r="E27" i="23" l="1"/>
  <c r="A28" i="23"/>
  <c r="F27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G27" i="23" l="1"/>
  <c r="A29" i="23"/>
  <c r="E28" i="23"/>
  <c r="F28" i="23"/>
  <c r="G28" i="23" s="1"/>
  <c r="A8" i="8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30" i="23" l="1"/>
  <c r="E29" i="23"/>
  <c r="F29" i="23"/>
  <c r="G29" i="23" s="1"/>
  <c r="A9" i="8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1" i="20"/>
  <c r="M66" i="14"/>
  <c r="D18" i="20"/>
  <c r="M45" i="14"/>
  <c r="D53" i="20"/>
  <c r="M75" i="14"/>
  <c r="D40" i="20"/>
  <c r="M67" i="14"/>
  <c r="D50" i="20"/>
  <c r="M41" i="14"/>
  <c r="D17" i="20"/>
  <c r="M71" i="14"/>
  <c r="D34" i="20"/>
  <c r="M52" i="14"/>
  <c r="C15" i="13" s="1"/>
  <c r="C36" i="15" s="1"/>
  <c r="D41" i="20"/>
  <c r="M55" i="14"/>
  <c r="D12" i="20"/>
  <c r="M47" i="14"/>
  <c r="D60" i="20"/>
  <c r="M49" i="14"/>
  <c r="D38" i="20"/>
  <c r="M72" i="14"/>
  <c r="D57" i="20"/>
  <c r="M48" i="14"/>
  <c r="D23" i="20"/>
  <c r="M39" i="14"/>
  <c r="D26" i="20"/>
  <c r="M46" i="14"/>
  <c r="D56" i="20"/>
  <c r="M26" i="14"/>
  <c r="D6" i="20"/>
  <c r="M34" i="14"/>
  <c r="D8" i="20"/>
  <c r="M37" i="14"/>
  <c r="D15" i="20"/>
  <c r="M58" i="14"/>
  <c r="D45" i="20"/>
  <c r="M61" i="14"/>
  <c r="D44" i="20"/>
  <c r="M38" i="14"/>
  <c r="D36" i="20"/>
  <c r="M51" i="14"/>
  <c r="D51" i="20"/>
  <c r="M42" i="14"/>
  <c r="D25" i="20"/>
  <c r="M44" i="14"/>
  <c r="D37" i="20"/>
  <c r="M40" i="14"/>
  <c r="D62" i="20"/>
  <c r="D59" i="20"/>
  <c r="L1" i="8"/>
  <c r="L4" i="13"/>
  <c r="A31" i="23" l="1"/>
  <c r="E30" i="23"/>
  <c r="F30" i="23"/>
  <c r="G30" i="23" s="1"/>
  <c r="A10" i="8"/>
  <c r="C9" i="13"/>
  <c r="E36" i="20"/>
  <c r="G3" i="13"/>
  <c r="G25" i="13" s="1"/>
  <c r="K13" i="13"/>
  <c r="L5" i="13"/>
  <c r="L13" i="13" s="1"/>
  <c r="E37" i="20"/>
  <c r="E44" i="20"/>
  <c r="E6" i="20"/>
  <c r="E62" i="20"/>
  <c r="E8" i="20"/>
  <c r="E12" i="20"/>
  <c r="E23" i="20"/>
  <c r="E50" i="20"/>
  <c r="E31" i="20"/>
  <c r="E40" i="20"/>
  <c r="E41" i="20"/>
  <c r="E57" i="20"/>
  <c r="E45" i="20"/>
  <c r="E56" i="20"/>
  <c r="E38" i="20"/>
  <c r="E34" i="20"/>
  <c r="E53" i="20"/>
  <c r="E25" i="20"/>
  <c r="E59" i="20"/>
  <c r="E51" i="20"/>
  <c r="E15" i="20"/>
  <c r="E26" i="20"/>
  <c r="E60" i="20"/>
  <c r="E17" i="20"/>
  <c r="E18" i="20"/>
  <c r="M1" i="8"/>
  <c r="M4" i="13"/>
  <c r="E31" i="23" l="1"/>
  <c r="A32" i="23"/>
  <c r="F31" i="23"/>
  <c r="G31" i="23" s="1"/>
  <c r="A11" i="8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3" i="23" l="1"/>
  <c r="E32" i="23"/>
  <c r="F32" i="23"/>
  <c r="G32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4" i="23" l="1"/>
  <c r="E33" i="23"/>
  <c r="F33" i="23"/>
  <c r="G33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E34" i="23" l="1"/>
  <c r="A35" i="23"/>
  <c r="F34" i="23"/>
  <c r="A14" i="8"/>
  <c r="N8" i="13"/>
  <c r="O7" i="13"/>
  <c r="I14" i="13"/>
  <c r="G14" i="13"/>
  <c r="N17" i="13"/>
  <c r="O13" i="13"/>
  <c r="O15" i="13"/>
  <c r="P5" i="13"/>
  <c r="P6" i="13"/>
  <c r="Q1" i="8"/>
  <c r="Q4" i="13"/>
  <c r="G34" i="23" l="1"/>
  <c r="E35" i="23"/>
  <c r="A36" i="23"/>
  <c r="F35" i="23"/>
  <c r="G35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37" i="23" l="1"/>
  <c r="E36" i="23"/>
  <c r="F36" i="23"/>
  <c r="G36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38" i="23" l="1"/>
  <c r="E37" i="23"/>
  <c r="F37" i="23"/>
  <c r="G37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39" i="23" l="1"/>
  <c r="E38" i="23"/>
  <c r="F38" i="23"/>
  <c r="G38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39" i="23" l="1"/>
  <c r="A40" i="23"/>
  <c r="F39" i="23"/>
  <c r="G39" i="23" s="1"/>
  <c r="A19" i="8"/>
  <c r="F18" i="8"/>
  <c r="T7" i="13"/>
  <c r="T8" i="13" s="1"/>
  <c r="S14" i="13"/>
  <c r="S16" i="13" s="1"/>
  <c r="S17" i="13"/>
  <c r="T15" i="13"/>
  <c r="U5" i="13"/>
  <c r="U6" i="13"/>
  <c r="V1" i="8"/>
  <c r="V4" i="13"/>
  <c r="A41" i="23" l="1"/>
  <c r="E40" i="23"/>
  <c r="F40" i="23"/>
  <c r="G40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2" i="23" l="1"/>
  <c r="E41" i="23"/>
  <c r="F41" i="23"/>
  <c r="G41" i="23" s="1"/>
  <c r="A21" i="8"/>
  <c r="V7" i="13"/>
  <c r="U14" i="13"/>
  <c r="U16" i="13" s="1"/>
  <c r="U17" i="13"/>
  <c r="V13" i="13"/>
  <c r="V15" i="13"/>
  <c r="W5" i="13"/>
  <c r="W6" i="13"/>
  <c r="X1" i="8"/>
  <c r="X4" i="13"/>
  <c r="E42" i="23" l="1"/>
  <c r="A43" i="23"/>
  <c r="F42" i="23"/>
  <c r="G42" i="23" s="1"/>
  <c r="A22" i="8"/>
  <c r="W7" i="13"/>
  <c r="V17" i="13"/>
  <c r="V8" i="13"/>
  <c r="W13" i="13"/>
  <c r="W15" i="13"/>
  <c r="X5" i="13"/>
  <c r="X7" i="13" s="1"/>
  <c r="Y1" i="8"/>
  <c r="Y4" i="13"/>
  <c r="E43" i="23" l="1"/>
  <c r="A44" i="23"/>
  <c r="F43" i="23"/>
  <c r="G43" i="23" s="1"/>
  <c r="A23" i="8"/>
  <c r="E18" i="8"/>
  <c r="G18" i="8" s="1"/>
  <c r="V14" i="13"/>
  <c r="W17" i="13"/>
  <c r="W8" i="13"/>
  <c r="X13" i="13"/>
  <c r="X15" i="13"/>
  <c r="Y5" i="13"/>
  <c r="Y6" i="13"/>
  <c r="Z1" i="8"/>
  <c r="Z4" i="13"/>
  <c r="A45" i="23" l="1"/>
  <c r="E44" i="23"/>
  <c r="F44" i="23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6" i="23" l="1"/>
  <c r="E45" i="23"/>
  <c r="F45" i="23"/>
  <c r="G45" i="23" s="1"/>
  <c r="G44" i="23"/>
  <c r="A25" i="8"/>
  <c r="Z7" i="13"/>
  <c r="X16" i="13"/>
  <c r="Y14" i="13"/>
  <c r="Y17" i="13"/>
  <c r="Z13" i="13"/>
  <c r="Z15" i="13"/>
  <c r="AA5" i="13"/>
  <c r="AA6" i="13"/>
  <c r="AB1" i="8"/>
  <c r="AB4" i="13"/>
  <c r="A47" i="23" l="1"/>
  <c r="E46" i="23"/>
  <c r="F46" i="23"/>
  <c r="G46" i="23" s="1"/>
  <c r="A26" i="8"/>
  <c r="F25" i="8"/>
  <c r="AA7" i="13"/>
  <c r="Y16" i="13"/>
  <c r="Z17" i="13"/>
  <c r="Z8" i="13"/>
  <c r="AA13" i="13"/>
  <c r="AA15" i="13"/>
  <c r="AB5" i="13"/>
  <c r="AB6" i="13"/>
  <c r="AC1" i="8"/>
  <c r="AC4" i="13"/>
  <c r="E47" i="23" l="1"/>
  <c r="A48" i="23"/>
  <c r="F47" i="23"/>
  <c r="G47" i="23" s="1"/>
  <c r="A27" i="8"/>
  <c r="F26" i="8"/>
  <c r="F23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49" i="23" l="1"/>
  <c r="E48" i="23"/>
  <c r="F48" i="23"/>
  <c r="G48" i="23" s="1"/>
  <c r="A28" i="8"/>
  <c r="AC7" i="13"/>
  <c r="AB17" i="13"/>
  <c r="AA16" i="13"/>
  <c r="AB8" i="13"/>
  <c r="AC15" i="13"/>
  <c r="AD5" i="13"/>
  <c r="AD13" i="13" s="1"/>
  <c r="AD6" i="13"/>
  <c r="AE1" i="8"/>
  <c r="AE4" i="13"/>
  <c r="A50" i="23" l="1"/>
  <c r="E49" i="23"/>
  <c r="F49" i="23"/>
  <c r="G49" i="23" s="1"/>
  <c r="F24" i="8"/>
  <c r="A29" i="8"/>
  <c r="F28" i="8"/>
  <c r="AD7" i="13"/>
  <c r="AC17" i="13"/>
  <c r="AB14" i="13"/>
  <c r="AC8" i="13"/>
  <c r="AD15" i="13"/>
  <c r="AE5" i="13"/>
  <c r="AE13" i="13" s="1"/>
  <c r="AE6" i="13"/>
  <c r="AF1" i="8"/>
  <c r="AF4" i="13"/>
  <c r="E50" i="23" l="1"/>
  <c r="A51" i="23"/>
  <c r="F50" i="23"/>
  <c r="G50" i="23" s="1"/>
  <c r="E26" i="8"/>
  <c r="G26" i="8" s="1"/>
  <c r="E25" i="8"/>
  <c r="G25" i="8" s="1"/>
  <c r="A30" i="8"/>
  <c r="F29" i="8"/>
  <c r="AE7" i="13"/>
  <c r="AD17" i="13"/>
  <c r="AB16" i="13"/>
  <c r="AC14" i="13"/>
  <c r="AD8" i="13"/>
  <c r="AE15" i="13"/>
  <c r="AF5" i="13"/>
  <c r="AF6" i="13"/>
  <c r="AG1" i="8"/>
  <c r="AG4" i="13"/>
  <c r="E51" i="23" l="1"/>
  <c r="A52" i="23"/>
  <c r="F51" i="23"/>
  <c r="G51" i="23" s="1"/>
  <c r="E28" i="8"/>
  <c r="G28" i="8" s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53" i="23" l="1"/>
  <c r="E52" i="23"/>
  <c r="F52" i="23"/>
  <c r="G52" i="23" s="1"/>
  <c r="A32" i="8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4" i="23" l="1"/>
  <c r="E53" i="23"/>
  <c r="F53" i="23"/>
  <c r="G53" i="23" s="1"/>
  <c r="E29" i="8"/>
  <c r="G29" i="8" s="1"/>
  <c r="A33" i="8"/>
  <c r="E32" i="8"/>
  <c r="G32" i="8" s="1"/>
  <c r="F32" i="8"/>
  <c r="AH7" i="13"/>
  <c r="AH8" i="13" s="1"/>
  <c r="AG17" i="13"/>
  <c r="AF16" i="13"/>
  <c r="AH15" i="13"/>
  <c r="AI5" i="13"/>
  <c r="AI13" i="13" s="1"/>
  <c r="AI6" i="13"/>
  <c r="AJ1" i="8"/>
  <c r="AJ4" i="13"/>
  <c r="A55" i="23" l="1"/>
  <c r="E54" i="23"/>
  <c r="F54" i="23"/>
  <c r="G54" i="23" s="1"/>
  <c r="A34" i="8"/>
  <c r="E33" i="8"/>
  <c r="G33" i="8" s="1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5" i="23" l="1"/>
  <c r="A56" i="23"/>
  <c r="F55" i="23"/>
  <c r="G55" i="23" s="1"/>
  <c r="A35" i="8"/>
  <c r="E34" i="8"/>
  <c r="G34" i="8" s="1"/>
  <c r="F34" i="8"/>
  <c r="AJ7" i="13"/>
  <c r="AG16" i="13"/>
  <c r="AH16" i="13"/>
  <c r="AJ15" i="13"/>
  <c r="AJ17" i="13" s="1"/>
  <c r="AK5" i="13"/>
  <c r="AK13" i="13" s="1"/>
  <c r="AK6" i="13"/>
  <c r="AL1" i="8"/>
  <c r="AL4" i="13"/>
  <c r="A57" i="23" l="1"/>
  <c r="E56" i="23"/>
  <c r="F56" i="23"/>
  <c r="G56" i="23" s="1"/>
  <c r="E31" i="8"/>
  <c r="G31" i="8" s="1"/>
  <c r="A36" i="8"/>
  <c r="E35" i="8"/>
  <c r="G35" i="8" s="1"/>
  <c r="F35" i="8"/>
  <c r="AK7" i="13"/>
  <c r="AK8" i="13" s="1"/>
  <c r="AI14" i="13"/>
  <c r="AJ8" i="13"/>
  <c r="AK15" i="13"/>
  <c r="AL5" i="13"/>
  <c r="AL7" i="13" s="1"/>
  <c r="AM1" i="8"/>
  <c r="E30" i="8" s="1"/>
  <c r="G30" i="8" s="1"/>
  <c r="AM4" i="13"/>
  <c r="A58" i="23" l="1"/>
  <c r="E57" i="23"/>
  <c r="F57" i="23"/>
  <c r="G57" i="23" s="1"/>
  <c r="A37" i="8"/>
  <c r="E36" i="8"/>
  <c r="F36" i="8"/>
  <c r="AK14" i="13"/>
  <c r="AL8" i="13"/>
  <c r="AK17" i="13"/>
  <c r="AI16" i="13"/>
  <c r="G16" i="20"/>
  <c r="AJ14" i="13"/>
  <c r="AL13" i="13"/>
  <c r="AL15" i="13"/>
  <c r="AL17" i="13" s="1"/>
  <c r="AM5" i="13"/>
  <c r="AM13" i="13" s="1"/>
  <c r="AM6" i="13"/>
  <c r="AN1" i="8"/>
  <c r="AN4" i="13"/>
  <c r="E58" i="23" l="1"/>
  <c r="A59" i="23"/>
  <c r="F58" i="23"/>
  <c r="G58" i="23" s="1"/>
  <c r="G36" i="8"/>
  <c r="E37" i="8"/>
  <c r="A38" i="8"/>
  <c r="F37" i="8"/>
  <c r="AJ16" i="13"/>
  <c r="AK16" i="13"/>
  <c r="AM7" i="13"/>
  <c r="AM8" i="13" s="1"/>
  <c r="AM15" i="13"/>
  <c r="AN5" i="13"/>
  <c r="AN6" i="13"/>
  <c r="AO1" i="8"/>
  <c r="AO4" i="13"/>
  <c r="E59" i="23" l="1"/>
  <c r="A60" i="23"/>
  <c r="F59" i="23"/>
  <c r="G59" i="23" s="1"/>
  <c r="A39" i="8"/>
  <c r="E38" i="8"/>
  <c r="F38" i="8"/>
  <c r="G37" i="8"/>
  <c r="AM17" i="13"/>
  <c r="G21" i="20"/>
  <c r="AM14" i="13"/>
  <c r="AL14" i="13"/>
  <c r="AN7" i="13"/>
  <c r="AN8" i="13" s="1"/>
  <c r="AN13" i="13"/>
  <c r="AN15" i="13"/>
  <c r="AO5" i="13"/>
  <c r="AO13" i="13" s="1"/>
  <c r="AO6" i="13"/>
  <c r="AP1" i="8"/>
  <c r="AP4" i="13"/>
  <c r="A61" i="23" l="1"/>
  <c r="E60" i="23"/>
  <c r="F60" i="23"/>
  <c r="G60" i="23" s="1"/>
  <c r="G38" i="8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62" i="23" l="1"/>
  <c r="E61" i="23"/>
  <c r="F61" i="23"/>
  <c r="G61" i="23" s="1"/>
  <c r="A41" i="8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3" i="23" l="1"/>
  <c r="E62" i="23"/>
  <c r="F62" i="23"/>
  <c r="G62" i="23" s="1"/>
  <c r="G40" i="8"/>
  <c r="E41" i="8"/>
  <c r="A42" i="8"/>
  <c r="F41" i="8"/>
  <c r="AP17" i="13"/>
  <c r="AP14" i="13"/>
  <c r="AO14" i="13"/>
  <c r="AQ7" i="13"/>
  <c r="AQ8" i="13" s="1"/>
  <c r="AQ15" i="13"/>
  <c r="AR6" i="13"/>
  <c r="AS1" i="8"/>
  <c r="AS4" i="13"/>
  <c r="E63" i="23" l="1"/>
  <c r="A64" i="23"/>
  <c r="F63" i="23"/>
  <c r="G63" i="23" s="1"/>
  <c r="G41" i="8"/>
  <c r="E42" i="8"/>
  <c r="A43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65" i="23" l="1"/>
  <c r="E64" i="23"/>
  <c r="F64" i="23"/>
  <c r="G64" i="23" s="1"/>
  <c r="G42" i="8"/>
  <c r="E43" i="8"/>
  <c r="A44" i="8"/>
  <c r="F43" i="8"/>
  <c r="AQ16" i="13"/>
  <c r="AR14" i="13"/>
  <c r="AS7" i="13"/>
  <c r="AS8" i="13" s="1"/>
  <c r="AS15" i="13"/>
  <c r="AS17" i="13" s="1"/>
  <c r="AT5" i="13"/>
  <c r="AT6" i="13"/>
  <c r="AU1" i="8"/>
  <c r="AU4" i="13"/>
  <c r="A66" i="23" l="1"/>
  <c r="E65" i="23"/>
  <c r="F65" i="23"/>
  <c r="G65" i="23" s="1"/>
  <c r="G43" i="8"/>
  <c r="E44" i="8"/>
  <c r="G44" i="8" s="1"/>
  <c r="A45" i="8"/>
  <c r="F44" i="8"/>
  <c r="AR16" i="13"/>
  <c r="AS14" i="13"/>
  <c r="AS16" i="13" s="1"/>
  <c r="AT7" i="13"/>
  <c r="AT13" i="13"/>
  <c r="AT15" i="13"/>
  <c r="AU5" i="13"/>
  <c r="AU6" i="13"/>
  <c r="AV1" i="8"/>
  <c r="AV4" i="13"/>
  <c r="E66" i="23" l="1"/>
  <c r="A67" i="23"/>
  <c r="F66" i="23"/>
  <c r="G66" i="23" s="1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67" i="23" l="1"/>
  <c r="A68" i="23"/>
  <c r="F67" i="23"/>
  <c r="G67" i="23" s="1"/>
  <c r="A47" i="8"/>
  <c r="E46" i="8"/>
  <c r="F46" i="8"/>
  <c r="AU14" i="13"/>
  <c r="AT14" i="13"/>
  <c r="AV7" i="13"/>
  <c r="AV8" i="13" s="1"/>
  <c r="AV15" i="13"/>
  <c r="AW5" i="13"/>
  <c r="AW6" i="13"/>
  <c r="AX1" i="8"/>
  <c r="G29" i="20"/>
  <c r="AX4" i="13"/>
  <c r="A69" i="23" l="1"/>
  <c r="E68" i="23"/>
  <c r="F68" i="23"/>
  <c r="G68" i="23" s="1"/>
  <c r="G46" i="8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0" i="23" l="1"/>
  <c r="E69" i="23"/>
  <c r="F69" i="23"/>
  <c r="G69" i="23" s="1"/>
  <c r="G47" i="8"/>
  <c r="A49" i="8"/>
  <c r="E48" i="8"/>
  <c r="G48" i="8" s="1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A71" i="23" l="1"/>
  <c r="E70" i="23"/>
  <c r="F70" i="23"/>
  <c r="G70" i="23" s="1"/>
  <c r="E45" i="8"/>
  <c r="G45" i="8" s="1"/>
  <c r="E49" i="8"/>
  <c r="G49" i="8" s="1"/>
  <c r="A50" i="8"/>
  <c r="F49" i="8"/>
  <c r="G5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28" i="20"/>
  <c r="BA4" i="13"/>
  <c r="E71" i="23" l="1"/>
  <c r="A72" i="23"/>
  <c r="F71" i="23"/>
  <c r="G71" i="23" s="1"/>
  <c r="E50" i="8"/>
  <c r="A51" i="8"/>
  <c r="F50" i="8"/>
  <c r="AY14" i="13"/>
  <c r="AZ7" i="13"/>
  <c r="AZ8" i="13" s="1"/>
  <c r="AZ15" i="13"/>
  <c r="AZ17" i="13" s="1"/>
  <c r="BA5" i="13"/>
  <c r="BA6" i="13"/>
  <c r="BB1" i="8"/>
  <c r="BB4" i="13"/>
  <c r="A73" i="23" l="1"/>
  <c r="E72" i="23"/>
  <c r="F72" i="23"/>
  <c r="E51" i="8"/>
  <c r="A52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G72" i="23" l="1"/>
  <c r="A74" i="23"/>
  <c r="E73" i="23"/>
  <c r="F73" i="23"/>
  <c r="G73" i="23" s="1"/>
  <c r="E52" i="8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74" i="23" l="1"/>
  <c r="A75" i="23"/>
  <c r="F74" i="23"/>
  <c r="G74" i="23" s="1"/>
  <c r="E53" i="8"/>
  <c r="A54" i="8"/>
  <c r="F53" i="8"/>
  <c r="G52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E75" i="23" l="1"/>
  <c r="A76" i="23"/>
  <c r="F75" i="23"/>
  <c r="G75" i="23" s="1"/>
  <c r="A55" i="8"/>
  <c r="E54" i="8"/>
  <c r="F54" i="8"/>
  <c r="G53" i="8"/>
  <c r="BC17" i="13"/>
  <c r="BF1" i="8"/>
  <c r="G7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77" i="23" l="1"/>
  <c r="E76" i="23"/>
  <c r="F76" i="23"/>
  <c r="G76" i="23" s="1"/>
  <c r="G54" i="8"/>
  <c r="A56" i="8"/>
  <c r="E55" i="8"/>
  <c r="G55" i="8" s="1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6" i="20"/>
  <c r="J6" i="20" s="1"/>
  <c r="C16" i="15"/>
  <c r="C34" i="15"/>
  <c r="I3" i="13"/>
  <c r="C10" i="15"/>
  <c r="BG4" i="13"/>
  <c r="A78" i="23" l="1"/>
  <c r="E77" i="23"/>
  <c r="F77" i="23"/>
  <c r="G77" i="23" s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A79" i="23" l="1"/>
  <c r="E78" i="23"/>
  <c r="F78" i="23"/>
  <c r="G78" i="23" s="1"/>
  <c r="G56" i="8"/>
  <c r="E57" i="8"/>
  <c r="A58" i="8"/>
  <c r="F57" i="8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80" i="23" l="1"/>
  <c r="E79" i="23"/>
  <c r="F79" i="23"/>
  <c r="G79" i="23" s="1"/>
  <c r="E58" i="8"/>
  <c r="A59" i="8"/>
  <c r="F58" i="8"/>
  <c r="G57" i="8"/>
  <c r="BG17" i="13"/>
  <c r="BF16" i="13"/>
  <c r="BJ1" i="8"/>
  <c r="G41" i="20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A81" i="23" l="1"/>
  <c r="E80" i="23"/>
  <c r="F80" i="23"/>
  <c r="G80" i="23" s="1"/>
  <c r="E59" i="8"/>
  <c r="A60" i="8"/>
  <c r="F59" i="8"/>
  <c r="G58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81" i="23" l="1"/>
  <c r="A82" i="23"/>
  <c r="F81" i="23"/>
  <c r="G81" i="23" s="1"/>
  <c r="E60" i="8"/>
  <c r="A61" i="8"/>
  <c r="F60" i="8"/>
  <c r="G59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3" i="23" l="1"/>
  <c r="E82" i="23"/>
  <c r="F82" i="23"/>
  <c r="G82" i="23" s="1"/>
  <c r="E61" i="8"/>
  <c r="A62" i="8"/>
  <c r="F61" i="8"/>
  <c r="G60" i="8"/>
  <c r="G61" i="20" s="1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4" i="20"/>
  <c r="J44" i="20" s="1"/>
  <c r="O3" i="13"/>
  <c r="BM4" i="13"/>
  <c r="A84" i="23" l="1"/>
  <c r="E83" i="23"/>
  <c r="F83" i="23"/>
  <c r="G83" i="23" s="1"/>
  <c r="E3" i="8"/>
  <c r="E4" i="8"/>
  <c r="F4" i="8"/>
  <c r="F3" i="8"/>
  <c r="F7" i="8"/>
  <c r="F6" i="8"/>
  <c r="E6" i="8"/>
  <c r="G6" i="8" s="1"/>
  <c r="E8" i="8"/>
  <c r="G8" i="8" s="1"/>
  <c r="E5" i="8"/>
  <c r="F8" i="8"/>
  <c r="F5" i="8"/>
  <c r="E7" i="8"/>
  <c r="G7" i="8" s="1"/>
  <c r="E10" i="8"/>
  <c r="F9" i="8"/>
  <c r="E9" i="8"/>
  <c r="G9" i="8" s="1"/>
  <c r="F10" i="8"/>
  <c r="E11" i="8"/>
  <c r="F11" i="8"/>
  <c r="F12" i="8"/>
  <c r="F13" i="8"/>
  <c r="F14" i="8"/>
  <c r="E13" i="8"/>
  <c r="E12" i="8"/>
  <c r="E15" i="8"/>
  <c r="G15" i="8" s="1"/>
  <c r="E16" i="8"/>
  <c r="E14" i="8"/>
  <c r="G14" i="8" s="1"/>
  <c r="F15" i="8"/>
  <c r="F16" i="8"/>
  <c r="F17" i="8"/>
  <c r="E17" i="8"/>
  <c r="G17" i="8" s="1"/>
  <c r="E20" i="8"/>
  <c r="F19" i="8"/>
  <c r="E22" i="8"/>
  <c r="F21" i="8"/>
  <c r="F20" i="8"/>
  <c r="F22" i="8"/>
  <c r="E19" i="8"/>
  <c r="E24" i="8"/>
  <c r="G24" i="8" s="1"/>
  <c r="E21" i="8"/>
  <c r="E23" i="8"/>
  <c r="G23" i="8" s="1"/>
  <c r="F27" i="8"/>
  <c r="E27" i="8"/>
  <c r="G27" i="8" s="1"/>
  <c r="A63" i="8"/>
  <c r="E62" i="8"/>
  <c r="G62" i="8" s="1"/>
  <c r="F62" i="8"/>
  <c r="G61" i="8"/>
  <c r="BK17" i="13"/>
  <c r="BJ14" i="13"/>
  <c r="G30" i="20"/>
  <c r="G47" i="20"/>
  <c r="G26" i="20"/>
  <c r="J26" i="20" s="1"/>
  <c r="G8" i="20"/>
  <c r="J8" i="20" s="1"/>
  <c r="G18" i="20"/>
  <c r="J18" i="20" s="1"/>
  <c r="G32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A85" i="23" l="1"/>
  <c r="E84" i="23"/>
  <c r="F84" i="23"/>
  <c r="G84" i="23" s="1"/>
  <c r="G21" i="8"/>
  <c r="G20" i="8"/>
  <c r="G12" i="8"/>
  <c r="G13" i="8"/>
  <c r="G19" i="8"/>
  <c r="G10" i="8"/>
  <c r="G4" i="8"/>
  <c r="A64" i="8"/>
  <c r="E63" i="8"/>
  <c r="F63" i="8"/>
  <c r="G22" i="8"/>
  <c r="G33" i="20" s="1"/>
  <c r="G16" i="8"/>
  <c r="G11" i="8"/>
  <c r="G5" i="8"/>
  <c r="G3" i="8"/>
  <c r="G24" i="20"/>
  <c r="G10" i="20"/>
  <c r="G19" i="20"/>
  <c r="G23" i="20"/>
  <c r="J23" i="20" s="1"/>
  <c r="G43" i="20"/>
  <c r="G37" i="20"/>
  <c r="J37" i="20" s="1"/>
  <c r="G54" i="20"/>
  <c r="BK16" i="13"/>
  <c r="BJ16" i="13"/>
  <c r="BL17" i="13"/>
  <c r="G25" i="20"/>
  <c r="J25" i="20" s="1"/>
  <c r="G20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1" i="20"/>
  <c r="Q3" i="13"/>
  <c r="BO4" i="13"/>
  <c r="E85" i="23" l="1"/>
  <c r="A86" i="23"/>
  <c r="F85" i="23"/>
  <c r="G85" i="23" s="1"/>
  <c r="A65" i="8"/>
  <c r="E64" i="8"/>
  <c r="F64" i="8"/>
  <c r="G63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11" i="20"/>
  <c r="G9" i="20"/>
  <c r="R3" i="13"/>
  <c r="BP4" i="13"/>
  <c r="E86" i="23" l="1"/>
  <c r="A87" i="23"/>
  <c r="F86" i="23"/>
  <c r="G86" i="23" s="1"/>
  <c r="G64" i="8"/>
  <c r="E65" i="8"/>
  <c r="G65" i="8" s="1"/>
  <c r="A66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88" i="23" l="1"/>
  <c r="E87" i="23"/>
  <c r="F87" i="23"/>
  <c r="G87" i="23" s="1"/>
  <c r="E66" i="8"/>
  <c r="A67" i="8"/>
  <c r="F66" i="8"/>
  <c r="G57" i="20"/>
  <c r="J57" i="20" s="1"/>
  <c r="G55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60" i="20"/>
  <c r="J60" i="20" s="1"/>
  <c r="T3" i="13"/>
  <c r="BR4" i="13"/>
  <c r="E88" i="23" l="1"/>
  <c r="A89" i="23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88" i="23"/>
  <c r="G88" i="23" s="1"/>
  <c r="E67" i="8"/>
  <c r="A68" i="8"/>
  <c r="F67" i="8"/>
  <c r="G66" i="8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G67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G50" i="20"/>
  <c r="J50" i="20" s="1"/>
  <c r="G15" i="20"/>
  <c r="J15" i="20" s="1"/>
  <c r="V3" i="13"/>
  <c r="BT4" i="13"/>
  <c r="E69" i="8" l="1"/>
  <c r="A70" i="8"/>
  <c r="F69" i="8"/>
  <c r="G68" i="8"/>
  <c r="G34" i="20"/>
  <c r="J34" i="20" s="1"/>
  <c r="BR17" i="13"/>
  <c r="BS15" i="13"/>
  <c r="G36" i="20"/>
  <c r="J36" i="20" s="1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46" i="20"/>
  <c r="G12" i="20"/>
  <c r="J12" i="20" s="1"/>
  <c r="X3" i="13"/>
  <c r="BV4" i="13"/>
  <c r="G70" i="8" l="1"/>
  <c r="A72" i="8"/>
  <c r="E71" i="8"/>
  <c r="G71" i="8" s="1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49" i="20"/>
  <c r="Y3" i="13"/>
  <c r="BW4" i="13"/>
  <c r="A73" i="8" l="1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G27" i="20"/>
  <c r="Z3" i="13"/>
  <c r="BX4" i="13"/>
  <c r="G72" i="8" l="1"/>
  <c r="G52" i="20" s="1"/>
  <c r="E73" i="8"/>
  <c r="A74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35" i="20"/>
  <c r="G48" i="20"/>
  <c r="AA3" i="13"/>
  <c r="BY4" i="13"/>
  <c r="E74" i="8" l="1"/>
  <c r="A75" i="8"/>
  <c r="F74" i="8"/>
  <c r="G73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E75" i="8" l="1"/>
  <c r="A76" i="8"/>
  <c r="F75" i="8"/>
  <c r="G74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76" i="8" l="1"/>
  <c r="A77" i="8"/>
  <c r="F76" i="8"/>
  <c r="G75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G14" i="20"/>
  <c r="AD3" i="13"/>
  <c r="CB4" i="13"/>
  <c r="E77" i="8" l="1"/>
  <c r="A78" i="8"/>
  <c r="F77" i="8"/>
  <c r="G76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F78" i="8"/>
  <c r="G77" i="8"/>
  <c r="G62" i="20" s="1"/>
  <c r="J62" i="20" s="1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G78" i="8" l="1"/>
  <c r="A80" i="8"/>
  <c r="E79" i="8"/>
  <c r="G79" i="8" s="1"/>
  <c r="F79" i="8"/>
  <c r="CE17" i="13"/>
  <c r="CD17" i="13"/>
  <c r="CC17" i="13"/>
  <c r="CB8" i="13"/>
  <c r="CA11" i="13"/>
  <c r="CA10" i="13"/>
  <c r="BZ16" i="13"/>
  <c r="CA16" i="13"/>
  <c r="CC7" i="13"/>
  <c r="AF27" i="13"/>
  <c r="AF28" i="13" s="1"/>
  <c r="AF25" i="13"/>
  <c r="CD15" i="13"/>
  <c r="CF17" i="13" s="1"/>
  <c r="CD5" i="13"/>
  <c r="CD13" i="13" s="1"/>
  <c r="CD6" i="13"/>
  <c r="AG3" i="13"/>
  <c r="CE4" i="13"/>
  <c r="A81" i="8" l="1"/>
  <c r="E80" i="8"/>
  <c r="F80" i="8"/>
  <c r="CC8" i="13"/>
  <c r="CB10" i="13"/>
  <c r="CB14" i="13"/>
  <c r="CB11" i="13"/>
  <c r="CD7" i="13"/>
  <c r="CG8" i="13" s="1"/>
  <c r="CH14" i="13" s="1"/>
  <c r="CJ16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E81" i="8"/>
  <c r="A82" i="8"/>
  <c r="F81" i="8"/>
  <c r="CD8" i="13"/>
  <c r="CE14" i="13" s="1"/>
  <c r="CG16" i="13" s="1"/>
  <c r="CN8" i="13"/>
  <c r="CO14" i="13" s="1"/>
  <c r="CQ16" i="13" s="1"/>
  <c r="CH8" i="13"/>
  <c r="CI14" i="13" s="1"/>
  <c r="CK16" i="13" s="1"/>
  <c r="CJ8" i="13"/>
  <c r="CK14" i="13" s="1"/>
  <c r="CM16" i="13" s="1"/>
  <c r="CI8" i="13"/>
  <c r="CJ14" i="13" s="1"/>
  <c r="CL16" i="13" s="1"/>
  <c r="CE8" i="13"/>
  <c r="CF14" i="13" s="1"/>
  <c r="CH16" i="13" s="1"/>
  <c r="CK8" i="13"/>
  <c r="CL14" i="13" s="1"/>
  <c r="CN16" i="13" s="1"/>
  <c r="CL8" i="13"/>
  <c r="CM14" i="13" s="1"/>
  <c r="CO16" i="13" s="1"/>
  <c r="CF8" i="13"/>
  <c r="CG14" i="13" s="1"/>
  <c r="CI16" i="13" s="1"/>
  <c r="CM8" i="13"/>
  <c r="CN14" i="13" s="1"/>
  <c r="CP16" i="13" s="1"/>
  <c r="CC11" i="13"/>
  <c r="CD11" i="13" s="1"/>
  <c r="CC10" i="13"/>
  <c r="CD10" i="13" s="1"/>
  <c r="CC14" i="13"/>
  <c r="CB16" i="13"/>
  <c r="CE7" i="13"/>
  <c r="CF13" i="13"/>
  <c r="CF15" i="13"/>
  <c r="CH17" i="13" s="1"/>
  <c r="AH27" i="13"/>
  <c r="AH28" i="13" s="1"/>
  <c r="AH25" i="13"/>
  <c r="CF5" i="13"/>
  <c r="CF6" i="13"/>
  <c r="AI3" i="13"/>
  <c r="CG4" i="13"/>
  <c r="CE11" i="13" l="1"/>
  <c r="CF11" i="13" s="1"/>
  <c r="CG11" i="13" s="1"/>
  <c r="CH11" i="13" s="1"/>
  <c r="CI11" i="13" s="1"/>
  <c r="CJ11" i="13" s="1"/>
  <c r="CK11" i="13" s="1"/>
  <c r="CL11" i="13" s="1"/>
  <c r="CM11" i="13" s="1"/>
  <c r="CN11" i="13" s="1"/>
  <c r="CE10" i="13"/>
  <c r="CF10" i="13" s="1"/>
  <c r="CG10" i="13" s="1"/>
  <c r="CH10" i="13" s="1"/>
  <c r="CI10" i="13" s="1"/>
  <c r="CJ10" i="13" s="1"/>
  <c r="CK10" i="13" s="1"/>
  <c r="CL10" i="13" s="1"/>
  <c r="CM10" i="13" s="1"/>
  <c r="CN10" i="13" s="1"/>
  <c r="E82" i="8"/>
  <c r="G82" i="8" s="1"/>
  <c r="A83" i="8"/>
  <c r="F82" i="8"/>
  <c r="G81" i="8"/>
  <c r="CD14" i="13"/>
  <c r="CF16" i="13" s="1"/>
  <c r="CC16" i="13"/>
  <c r="CD16" i="13"/>
  <c r="CO8" i="13"/>
  <c r="CF7" i="13"/>
  <c r="CG13" i="13"/>
  <c r="CG15" i="13"/>
  <c r="CI17" i="13" s="1"/>
  <c r="AI27" i="13"/>
  <c r="AI28" i="13" s="1"/>
  <c r="AI25" i="13"/>
  <c r="CG5" i="13"/>
  <c r="CG6" i="13"/>
  <c r="G45" i="20"/>
  <c r="J45" i="20" s="1"/>
  <c r="AJ3" i="13"/>
  <c r="CH4" i="13"/>
  <c r="E83" i="8" l="1"/>
  <c r="A84" i="8"/>
  <c r="F83" i="8"/>
  <c r="CE16" i="13"/>
  <c r="CP14" i="13"/>
  <c r="CR16" i="13" s="1"/>
  <c r="CO10" i="13"/>
  <c r="CP8" i="13"/>
  <c r="CO11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CQ14" i="13"/>
  <c r="CS16" i="13" s="1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I7" i="13"/>
  <c r="CJ15" i="13"/>
  <c r="CL17" i="13" s="1"/>
  <c r="CJ13" i="13"/>
  <c r="AL25" i="13"/>
  <c r="AL27" i="13"/>
  <c r="AL28" i="13" s="1"/>
  <c r="CJ5" i="13"/>
  <c r="CJ6" i="13"/>
  <c r="AM3" i="13"/>
  <c r="CK4" i="13"/>
  <c r="A87" i="8" l="1"/>
  <c r="E86" i="8"/>
  <c r="F86" i="8"/>
  <c r="G85" i="8"/>
  <c r="CS14" i="13"/>
  <c r="CU16" i="13" s="1"/>
  <c r="CR10" i="13"/>
  <c r="CS8" i="13"/>
  <c r="CR11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G58" i="20" s="1"/>
  <c r="E87" i="8"/>
  <c r="A88" i="8"/>
  <c r="F87" i="8"/>
  <c r="CT14" i="13"/>
  <c r="CV16" i="13" s="1"/>
  <c r="CS10" i="13"/>
  <c r="CT8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E88" i="8" l="1"/>
  <c r="A89" i="8"/>
  <c r="F88" i="8"/>
  <c r="G87" i="8"/>
  <c r="G13" i="20" s="1"/>
  <c r="CU14" i="13"/>
  <c r="CW16" i="13" s="1"/>
  <c r="CT10" i="13"/>
  <c r="CU8" i="13"/>
  <c r="CT11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A90" i="8"/>
  <c r="F89" i="8"/>
  <c r="G88" i="8"/>
  <c r="G42" i="20" s="1"/>
  <c r="CV14" i="13"/>
  <c r="CX16" i="13" s="1"/>
  <c r="CW14" i="13"/>
  <c r="CY16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A91" i="8" l="1"/>
  <c r="E90" i="8"/>
  <c r="F90" i="8"/>
  <c r="G89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G90" i="8" l="1"/>
  <c r="G59" i="20" s="1"/>
  <c r="J59" i="20" s="1"/>
  <c r="A92" i="8"/>
  <c r="E91" i="8"/>
  <c r="G91" i="8" s="1"/>
  <c r="F91" i="8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A93" i="8" l="1"/>
  <c r="E92" i="8"/>
  <c r="F92" i="8"/>
  <c r="G56" i="20"/>
  <c r="J56" i="20" s="1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A94" i="8"/>
  <c r="E93" i="8"/>
  <c r="G93" i="8" s="1"/>
  <c r="F93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A95" i="8" l="1"/>
  <c r="E94" i="8"/>
  <c r="F94" i="8"/>
  <c r="G63" i="20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A98" i="8"/>
  <c r="E97" i="8"/>
  <c r="G97" i="8" s="1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A99" i="8" l="1"/>
  <c r="E98" i="8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G99" i="8" s="1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G101" i="8" s="1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51" i="20"/>
  <c r="J51" i="20" s="1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A105" i="8" l="1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G107" i="8" s="1"/>
  <c r="F107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G113" i="8" s="1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A115" i="8" l="1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G31" i="20"/>
  <c r="J31" i="20" s="1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G40" i="20"/>
  <c r="J40" i="20" s="1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G17" i="20"/>
  <c r="J17" i="20" s="1"/>
  <c r="G38" i="20"/>
  <c r="J38" i="20" s="1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53" i="20"/>
  <c r="J53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5" i="20"/>
  <c r="E55" i="20" s="1"/>
  <c r="M55" i="20"/>
  <c r="M14" i="20"/>
  <c r="D14" i="20"/>
  <c r="E14" i="20" s="1"/>
  <c r="M54" i="20"/>
  <c r="D54" i="20"/>
  <c r="E54" i="20" s="1"/>
  <c r="D33" i="20"/>
  <c r="E33" i="20" s="1"/>
  <c r="M33" i="20"/>
  <c r="D63" i="20"/>
  <c r="E63" i="20" s="1"/>
  <c r="M63" i="20"/>
  <c r="D48" i="20"/>
  <c r="E48" i="20" s="1"/>
  <c r="M48" i="20"/>
  <c r="M46" i="20"/>
  <c r="D46" i="20"/>
  <c r="E46" i="20" s="1"/>
  <c r="D29" i="20"/>
  <c r="E29" i="20" s="1"/>
  <c r="M29" i="20"/>
  <c r="D42" i="20"/>
  <c r="E42" i="20" s="1"/>
  <c r="M42" i="20"/>
  <c r="D64" i="20"/>
  <c r="M20" i="20"/>
  <c r="D20" i="20"/>
  <c r="E20" i="20" s="1"/>
  <c r="D21" i="20"/>
  <c r="E21" i="20" s="1"/>
  <c r="M21" i="20"/>
  <c r="D9" i="20"/>
  <c r="E9" i="20" s="1"/>
  <c r="M9" i="20"/>
  <c r="D19" i="20"/>
  <c r="E19" i="20" s="1"/>
  <c r="M19" i="20"/>
  <c r="D7" i="20"/>
  <c r="E7" i="20" s="1"/>
  <c r="M7" i="20"/>
  <c r="M43" i="20"/>
  <c r="D43" i="20"/>
  <c r="E43" i="20" s="1"/>
  <c r="D30" i="20"/>
  <c r="E30" i="20" s="1"/>
  <c r="M30" i="20"/>
  <c r="D49" i="20"/>
  <c r="E49" i="20" s="1"/>
  <c r="M49" i="20"/>
  <c r="D47" i="20"/>
  <c r="E47" i="20" s="1"/>
  <c r="M47" i="20"/>
  <c r="M11" i="20"/>
  <c r="D11" i="20"/>
  <c r="E11" i="20" s="1"/>
  <c r="D13" i="20"/>
  <c r="E13" i="20" s="1"/>
  <c r="M13" i="20"/>
  <c r="D66" i="20"/>
  <c r="E66" i="20" s="1"/>
  <c r="M66" i="20"/>
  <c r="D16" i="20"/>
  <c r="E16" i="20" s="1"/>
  <c r="M16" i="20"/>
  <c r="M58" i="20"/>
  <c r="D58" i="20"/>
  <c r="E58" i="20" s="1"/>
  <c r="D32" i="20"/>
  <c r="E32" i="20" s="1"/>
  <c r="M32" i="20"/>
  <c r="M27" i="20"/>
  <c r="D27" i="20"/>
  <c r="E27" i="20" s="1"/>
  <c r="M28" i="20"/>
  <c r="D28" i="20"/>
  <c r="E28" i="20" s="1"/>
  <c r="D52" i="20"/>
  <c r="E52" i="20" s="1"/>
  <c r="M52" i="20"/>
  <c r="M5" i="20"/>
  <c r="D5" i="20"/>
  <c r="E5" i="20" s="1"/>
  <c r="M65" i="20"/>
  <c r="D65" i="20"/>
  <c r="E65" i="20" s="1"/>
  <c r="D10" i="20"/>
  <c r="E10" i="20" s="1"/>
  <c r="M10" i="20"/>
  <c r="D35" i="20"/>
  <c r="E35" i="20" s="1"/>
  <c r="M35" i="20"/>
  <c r="M61" i="20"/>
  <c r="D61" i="20"/>
  <c r="E61" i="20" s="1"/>
  <c r="D24" i="20"/>
  <c r="E24" i="20" s="1"/>
  <c r="M24" i="20"/>
  <c r="BG20" i="13" l="1"/>
  <c r="BG26" i="13" s="1"/>
  <c r="BH9" i="13"/>
  <c r="CG22" i="13"/>
  <c r="CG21" i="13"/>
  <c r="J14" i="20"/>
  <c r="J21" i="20"/>
  <c r="J24" i="20"/>
  <c r="J66" i="20"/>
  <c r="J61" i="20"/>
  <c r="J42" i="20"/>
  <c r="J63" i="20"/>
  <c r="J55" i="20"/>
  <c r="J35" i="20"/>
  <c r="J46" i="20"/>
  <c r="J54" i="20"/>
  <c r="J7" i="20"/>
  <c r="J16" i="20"/>
  <c r="J47" i="20"/>
  <c r="J10" i="20"/>
  <c r="J49" i="20"/>
  <c r="J52" i="20"/>
  <c r="J19" i="20"/>
  <c r="J32" i="20"/>
  <c r="J13" i="20"/>
  <c r="J30" i="20"/>
  <c r="J28" i="20"/>
  <c r="J20" i="20"/>
  <c r="J65" i="20"/>
  <c r="J27" i="20"/>
  <c r="J48" i="20"/>
  <c r="J5" i="20"/>
  <c r="J9" i="20"/>
  <c r="J58" i="20"/>
  <c r="J11" i="20"/>
  <c r="J43" i="20"/>
  <c r="J29" i="20"/>
  <c r="J33" i="20"/>
  <c r="E64" i="20"/>
  <c r="J64" i="20" s="1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57" i="20"/>
  <c r="BL9" i="13" l="1"/>
  <c r="BK20" i="13"/>
  <c r="BK26" i="13" s="1"/>
  <c r="CK21" i="13"/>
  <c r="CK22" i="13"/>
  <c r="H6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60" i="20"/>
  <c r="H61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3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4" i="20"/>
  <c r="H39" i="20"/>
  <c r="H36" i="20"/>
  <c r="H48" i="20"/>
  <c r="H53" i="20"/>
  <c r="H35" i="20"/>
  <c r="H13" i="20"/>
  <c r="H42" i="20"/>
  <c r="H18" i="20"/>
  <c r="H27" i="20"/>
  <c r="H38" i="20"/>
  <c r="H7" i="20"/>
  <c r="H5" i="20"/>
  <c r="H22" i="20"/>
  <c r="H26" i="20"/>
  <c r="H41" i="20"/>
  <c r="H51" i="20"/>
  <c r="H11" i="20"/>
  <c r="H31" i="20"/>
  <c r="H15" i="20"/>
  <c r="H46" i="20"/>
  <c r="H52" i="20"/>
  <c r="H30" i="20"/>
  <c r="H9" i="20"/>
  <c r="H44" i="20"/>
  <c r="H47" i="20"/>
  <c r="H34" i="20"/>
  <c r="H6" i="20"/>
  <c r="H8" i="20"/>
  <c r="H21" i="20"/>
  <c r="H29" i="20"/>
  <c r="H32" i="20"/>
  <c r="H17" i="20"/>
  <c r="H25" i="20"/>
  <c r="H40" i="20"/>
  <c r="H12" i="20"/>
  <c r="H45" i="20"/>
  <c r="H28" i="20"/>
  <c r="H20" i="20"/>
  <c r="H16" i="20"/>
  <c r="H37" i="20"/>
  <c r="H23" i="20"/>
  <c r="H24" i="20"/>
  <c r="H33" i="20"/>
  <c r="H54" i="20"/>
  <c r="H50" i="20"/>
  <c r="H10" i="20"/>
  <c r="H19" i="20"/>
  <c r="H14" i="20"/>
  <c r="H43" i="20"/>
  <c r="H49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<sst xmlns="http://schemas.openxmlformats.org/spreadsheetml/2006/main" count="2662" uniqueCount="634">
  <si>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</si>
  <si>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</si>
  <si>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</si>
  <si>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</si>
  <si>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</si>
  <si>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</si>
  <si>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</si>
  <si>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</si>
  <si>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</si>
  <si>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</si>
  <si>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</si>
  <si>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</si>
  <si>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</si>
  <si>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</si>
  <si>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</si>
  <si>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</si>
  <si>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</si>
  <si>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</si>
  <si>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</si>
  <si>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</si>
  <si>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</si>
  <si>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</si>
  <si>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</si>
  <si>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</si>
  <si>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</si>
  <si>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</si>
  <si>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</si>
  <si>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</si>
  <si>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</si>
  <si>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</si>
  <si>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</si>
  <si>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</si>
  <si>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</si>
  <si>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</si>
  <si>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</si>
  <si>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</si>
  <si>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</si>
  <si>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</si>
  <si>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</si>
  <si>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</si>
  <si>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</si>
  <si>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</si>
  <si>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</si>
  <si>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</si>
  <si>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</si>
  <si>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</si>
  <si>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</si>
  <si>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</si>
  <si>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</si>
  <si>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</si>
  <si>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</si>
  <si>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</si>
  <si>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</si>
  <si>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</si>
  <si>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</si>
  <si>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</si>
  <si>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</si>
  <si>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</si>
  <si>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</si>
  <si>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</si>
  <si>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</si>
  <si>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</si>
  <si>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</si>
  <si>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</si>
  <si>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</si>
  <si>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</si>
  <si>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</si>
  <si>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</si>
  <si>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</si>
  <si>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</si>
  <si>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</si>
  <si>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</si>
  <si>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</si>
  <si>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</si>
  <si>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</si>
  <si>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</si>
  <si>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</si>
  <si>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</si>
  <si>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</si>
  <si>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</si>
  <si>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</si>
  <si>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</si>
  <si>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</si>
  <si>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</si>
  <si>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</si>
  <si>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</si>
  <si>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</si>
  <si>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</si>
  <si>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</si>
  <si>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</si>
  <si>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</si>
  <si>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</si>
  <si>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</si>
  <si>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</si>
  <si>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</si>
  <si>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</si>
  <si>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</si>
  <si>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</si>
  <si>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</si>
  <si>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</si>
  <si>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</si>
  <si>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</si>
  <si>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</si>
  <si>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</si>
  <si>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</si>
  <si>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</si>
  <si>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</si>
  <si>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</si>
  <si>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</si>
  <si>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</si>
  <si>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</si>
  <si>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</si>
  <si>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</si>
  <si>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</si>
  <si>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</si>
  <si>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</si>
  <si>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</si>
  <si>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</si>
  <si>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</si>
  <si>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</si>
  <si>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</si>
  <si>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</si>
  <si>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</si>
  <si>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</si>
  <si>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</si>
  <si>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</si>
  <si>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</si>
  <si>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</si>
  <si>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</si>
  <si>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</si>
  <si>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</si>
  <si>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</si>
  <si>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</si>
  <si>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</si>
  <si>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</si>
  <si>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</si>
  <si>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</si>
  <si>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</si>
  <si>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</si>
  <si>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</si>
  <si>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</si>
  <si>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</si>
  <si>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</si>
  <si>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</si>
  <si>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</si>
  <si>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</si>
  <si>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</si>
  <si>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</si>
  <si>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</si>
  <si>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</si>
  <si>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</si>
  <si>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</si>
  <si>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</si>
  <si>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</si>
  <si>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</si>
  <si>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</si>
  <si>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</si>
  <si>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</si>
  <si>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</si>
  <si>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</si>
  <si>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</si>
  <si>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</si>
  <si>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</si>
  <si>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</si>
  <si>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</si>
  <si>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</si>
  <si>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</si>
  <si>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</si>
  <si>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</si>
  <si>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</si>
  <si>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</si>
  <si>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</si>
  <si>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</si>
  <si>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</si>
  <si>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</si>
  <si>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</si>
  <si>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</si>
  <si>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</si>
  <si>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</si>
  <si>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</si>
  <si>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</si>
  <si>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</si>
  <si>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</si>
  <si>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</si>
  <si>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</si>
  <si>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</si>
  <si>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</si>
  <si>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</si>
  <si>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</si>
  <si>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</si>
  <si>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</si>
  <si>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</si>
  <si>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</si>
  <si>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</si>
  <si>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</si>
  <si>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</si>
  <si>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</si>
  <si>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</si>
  <si>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</si>
  <si>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</si>
  <si>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</si>
  <si>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</si>
  <si>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</si>
  <si>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</si>
  <si>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</si>
  <si>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</si>
  <si>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</si>
  <si>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</si>
  <si>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</si>
  <si>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</si>
  <si>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</si>
  <si>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</si>
  <si>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</si>
  <si>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</si>
  <si>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</si>
  <si>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</si>
  <si>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</si>
  <si>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</si>
  <si>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</si>
  <si>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</si>
  <si>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</si>
  <si>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</si>
  <si>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</si>
  <si>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</si>
  <si>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</si>
  <si>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</si>
  <si>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</si>
  <si>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</si>
  <si>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</si>
  <si>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</si>
  <si>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</si>
  <si>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</si>
  <si>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</si>
  <si>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</si>
  <si>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</si>
  <si>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</si>
  <si>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</si>
  <si>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</si>
  <si>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</si>
  <si>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</si>
  <si>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</si>
  <si>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</si>
  <si>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</si>
  <si>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</si>
  <si>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</si>
  <si>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</si>
  <si>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</si>
  <si>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</si>
  <si>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</si>
  <si>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</si>
  <si>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</si>
  <si>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</si>
  <si>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</si>
  <si>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</si>
  <si>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</si>
  <si>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</si>
  <si>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</si>
  <si>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</si>
  <si>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</si>
  <si>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</si>
  <si>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</si>
  <si>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</si>
  <si>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</si>
  <si>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</si>
  <si>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</si>
  <si>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</si>
  <si>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</si>
  <si>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</si>
  <si>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</si>
  <si>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</si>
  <si>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</si>
  <si>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</si>
  <si>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</si>
  <si>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</si>
  <si>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</si>
  <si>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</si>
  <si>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</si>
  <si>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</si>
  <si>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</si>
  <si>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</si>
  <si>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</si>
  <si>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</si>
  <si>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</si>
  <si>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</si>
  <si>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</si>
  <si>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</si>
  <si>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</si>
  <si>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</si>
  <si>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</si>
  <si>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</si>
  <si>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</si>
  <si>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</si>
  <si>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</si>
  <si>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</si>
  <si>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</si>
  <si>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</si>
  <si>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</si>
  <si>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</si>
  <si>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</si>
  <si>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</si>
  <si>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</si>
  <si>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</si>
  <si>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</si>
  <si>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</si>
  <si>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</si>
  <si>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</si>
  <si>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</si>
  <si>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</si>
  <si>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</si>
  <si>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</si>
  <si>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</si>
  <si>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</si>
  <si>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</si>
  <si>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</si>
  <si>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</si>
  <si>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</si>
  <si>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</si>
  <si>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</si>
  <si>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</si>
  <si>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</si>
  <si>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</si>
  <si>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</si>
  <si>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</si>
  <si>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</si>
  <si>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</si>
  <si>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</si>
  <si>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</si>
  <si>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</si>
  <si>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</si>
  <si>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</si>
  <si>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</si>
  <si>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</si>
  <si>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</si>
  <si>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</si>
  <si>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</si>
  <si>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</si>
  <si>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</si>
  <si>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</si>
  <si>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</si>
  <si>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</si>
  <si>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</si>
  <si>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</si>
  <si>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</si>
  <si>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</si>
  <si>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</si>
  <si>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</si>
  <si>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</si>
  <si>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</si>
  <si>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</si>
  <si>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</si>
  <si>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</si>
  <si>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</si>
  <si>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</si>
  <si>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</si>
  <si>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</si>
  <si>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</si>
  <si>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</si>
  <si>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</si>
  <si>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</si>
  <si>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</si>
  <si>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</si>
  <si>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</si>
  <si>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</si>
  <si>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</si>
  <si>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</si>
  <si>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</si>
  <si>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</si>
  <si>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</si>
  <si>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</si>
  <si>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</si>
  <si>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</si>
  <si>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</si>
  <si>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</si>
  <si>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</si>
  <si>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</si>
  <si>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</si>
  <si>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</si>
  <si>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</si>
  <si>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</si>
  <si>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</si>
  <si>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</si>
  <si>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</si>
  <si>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</si>
  <si>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</si>
  <si>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</si>
  <si>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</si>
  <si>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</si>
  <si>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</si>
  <si>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</si>
  <si>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</si>
  <si>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</si>
  <si>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</si>
  <si>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</si>
  <si>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</si>
  <si>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</si>
  <si>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</si>
  <si>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</si>
  <si>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</si>
  <si>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</si>
  <si>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</si>
  <si>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</si>
  <si>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</si>
  <si>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</si>
  <si>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</si>
  <si>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</si>
  <si>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</si>
  <si>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</si>
  <si>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</si>
  <si>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</si>
  <si>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</si>
  <si>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</si>
  <si>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</si>
  <si>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</si>
  <si>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</si>
  <si>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</si>
  <si>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</si>
  <si>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</si>
  <si>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</si>
  <si>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</si>
  <si>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</si>
  <si>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</si>
  <si>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</si>
  <si>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</si>
  <si>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</si>
  <si>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</si>
  <si>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</si>
  <si>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</si>
  <si>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</si>
  <si>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</si>
  <si>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</si>
  <si>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</si>
  <si>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</si>
  <si>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</si>
  <si>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</si>
  <si>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</si>
  <si>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</si>
  <si>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</si>
  <si>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</si>
  <si>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</si>
  <si>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</si>
  <si>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</si>
  <si>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</si>
  <si>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</si>
  <si>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</si>
  <si>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</si>
  <si>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</si>
  <si>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</si>
  <si>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</si>
  <si>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</si>
  <si>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</si>
  <si>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</si>
  <si>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</si>
  <si>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</si>
  <si>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</si>
  <si>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</si>
  <si>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</si>
  <si>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</si>
  <si>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</si>
  <si>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</si>
  <si>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</si>
  <si>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</si>
  <si>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</si>
  <si>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</si>
  <si>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</si>
  <si>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</si>
  <si>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</si>
  <si>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</si>
  <si>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</si>
  <si>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</si>
  <si>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</si>
  <si>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</si>
  <si>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</si>
  <si>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</si>
  <si>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</si>
  <si>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</si>
  <si>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</si>
  <si>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</si>
  <si>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</si>
  <si>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</si>
  <si>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</si>
  <si>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</si>
  <si>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</si>
  <si>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</si>
  <si>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</si>
  <si>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</si>
  <si>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</si>
  <si>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</si>
  <si>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</si>
  <si>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</si>
  <si>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</si>
  <si>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</si>
  <si>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</si>
  <si>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</si>
  <si>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</si>
  <si>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</si>
  <si>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</si>
  <si>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</si>
  <si>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</si>
  <si>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</si>
  <si>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</si>
  <si>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</si>
  <si>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</si>
  <si>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</si>
  <si>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</si>
  <si>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</si>
  <si>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</si>
  <si>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</si>
  <si>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</si>
  <si>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</si>
  <si>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</si>
  <si>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</si>
  <si>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</si>
  <si>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</si>
  <si>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</si>
  <si>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</si>
  <si>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</si>
  <si>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</si>
  <si>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</si>
  <si>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</si>
  <si>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</si>
  <si>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</si>
  <si>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</si>
  <si>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</si>
  <si>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</si>
  <si>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</si>
  <si>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</si>
  <si>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</si>
  <si>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</si>
  <si>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</si>
  <si>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</si>
  <si>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</si>
  <si>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</si>
  <si>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</si>
  <si>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</si>
  <si>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</si>
  <si>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</si>
  <si>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</si>
  <si>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</si>
  <si>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</si>
  <si>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</si>
  <si>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</si>
  <si>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</si>
  <si>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</si>
  <si>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</si>
  <si>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</si>
  <si>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</si>
  <si>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</si>
  <si>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</si>
  <si>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</si>
  <si>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</si>
  <si>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</si>
  <si>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</si>
  <si>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</si>
  <si>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</si>
  <si>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</si>
  <si>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</si>
  <si>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</si>
  <si>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</si>
  <si>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</si>
  <si>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</si>
  <si>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</si>
  <si>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</si>
  <si>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</si>
  <si>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</si>
  <si>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</si>
  <si>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</si>
  <si>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</si>
  <si>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</si>
  <si>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</si>
  <si>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</si>
  <si>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</si>
  <si>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</si>
  <si>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</si>
  <si>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</si>
  <si>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</si>
  <si>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</si>
  <si>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</si>
  <si>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</si>
  <si>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</si>
  <si>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</si>
  <si>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</si>
  <si>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</si>
  <si>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</si>
  <si>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</si>
  <si>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</si>
  <si>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</si>
  <si>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</si>
  <si>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</si>
  <si>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</si>
  <si>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</si>
  <si>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</si>
  <si>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</si>
  <si>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</si>
  <si>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</si>
  <si>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</si>
  <si>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</si>
  <si>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</si>
  <si>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</si>
  <si>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</si>
  <si>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</si>
  <si>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</si>
  <si>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</si>
  <si>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</si>
  <si>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</si>
  <si>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</si>
  <si>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</si>
  <si>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</si>
  <si>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</si>
  <si>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</si>
  <si>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</si>
  <si>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</si>
  <si>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</si>
  <si>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</si>
  <si>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</si>
  <si>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</si>
  <si>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</si>
  <si>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</si>
  <si>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</si>
  <si>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</si>
  <si>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</si>
  <si>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</si>
  <si>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</si>
  <si>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</si>
  <si>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</si>
  <si>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</si>
  <si>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</si>
  <si>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</si>
  <si>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</si>
  <si>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</si>
  <si>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Falkland Islands (Islas Malvinas)</t>
  </si>
  <si>
    <t>* measured as the compound % increase over the last 5 days.</t>
  </si>
  <si>
    <t>Saint Pierre and Miquelon</t>
  </si>
  <si>
    <t>South Sudan</t>
  </si>
  <si>
    <t>Western Sahara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</si>
</sst>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  <xf numFmtId="0" fontId="10" fillId="6" borderId="29" xfId="0" applyFont="1" applyFill="1" applyBorder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8.4183942896473152</c:v>
                </c:pt>
                <c:pt idx="1">
                  <c:v>9.1318175345326811</c:v>
                </c:pt>
                <c:pt idx="2">
                  <c:v>11.200744944700242</c:v>
                </c:pt>
                <c:pt idx="3">
                  <c:v>15.671530612648533</c:v>
                </c:pt>
                <c:pt idx="4">
                  <c:v>26.146961925048654</c:v>
                </c:pt>
                <c:pt idx="5">
                  <c:v>34.558221982247112</c:v>
                </c:pt>
                <c:pt idx="6">
                  <c:v>39.404743892501699</c:v>
                </c:pt>
                <c:pt idx="7">
                  <c:v>66.001841912537543</c:v>
                </c:pt>
                <c:pt idx="8">
                  <c:v>88.553660271396012</c:v>
                </c:pt>
                <c:pt idx="9">
                  <c:v>115.63798107097462</c:v>
                </c:pt>
                <c:pt idx="10">
                  <c:v>152.04476194996911</c:v>
                </c:pt>
                <c:pt idx="11">
                  <c:v>190.71749035544605</c:v>
                </c:pt>
                <c:pt idx="12">
                  <c:v>233.07537410404899</c:v>
                </c:pt>
                <c:pt idx="13">
                  <c:v>304.98843718849383</c:v>
                </c:pt>
                <c:pt idx="14">
                  <c:v>429.62347806996723</c:v>
                </c:pt>
                <c:pt idx="15">
                  <c:v>509.59822382161673</c:v>
                </c:pt>
                <c:pt idx="16">
                  <c:v>918.03303151848854</c:v>
                </c:pt>
                <c:pt idx="17">
                  <c:v>1300.6419177505102</c:v>
                </c:pt>
                <c:pt idx="18">
                  <c:v>1703.7260511107418</c:v>
                </c:pt>
                <c:pt idx="19">
                  <c:v>2233.0147564911945</c:v>
                </c:pt>
                <c:pt idx="20">
                  <c:v>2945.6532358071863</c:v>
                </c:pt>
                <c:pt idx="21">
                  <c:v>3595.1537579508235</c:v>
                </c:pt>
                <c:pt idx="22">
                  <c:v>4396.2567196326008</c:v>
                </c:pt>
                <c:pt idx="23">
                  <c:v>5595.2358249869458</c:v>
                </c:pt>
                <c:pt idx="24">
                  <c:v>6735.9995935586458</c:v>
                </c:pt>
                <c:pt idx="25">
                  <c:v>7945.6087052617831</c:v>
                </c:pt>
                <c:pt idx="26">
                  <c:v>9231.8394734656085</c:v>
                </c:pt>
                <c:pt idx="27">
                  <c:v>9955.1079591303933</c:v>
                </c:pt>
                <c:pt idx="28">
                  <c:v>11419.337826933117</c:v>
                </c:pt>
                <c:pt idx="29">
                  <c:v>12635.225063191247</c:v>
                </c:pt>
                <c:pt idx="30">
                  <c:v>14053.795843321308</c:v>
                </c:pt>
                <c:pt idx="31">
                  <c:v>15322.761768998907</c:v>
                </c:pt>
                <c:pt idx="32">
                  <c:v>16955.573549568046</c:v>
                </c:pt>
                <c:pt idx="33">
                  <c:v>17893.725116592301</c:v>
                </c:pt>
                <c:pt idx="34">
                  <c:v>19683.097628251529</c:v>
                </c:pt>
                <c:pt idx="35">
                  <c:v>21651.407391076686</c:v>
                </c:pt>
                <c:pt idx="36">
                  <c:v>23816.548130184357</c:v>
                </c:pt>
                <c:pt idx="37">
                  <c:v>26198.202943202796</c:v>
                </c:pt>
                <c:pt idx="38">
                  <c:v>28818.023237523077</c:v>
                </c:pt>
                <c:pt idx="39">
                  <c:v>31699.825561275389</c:v>
                </c:pt>
                <c:pt idx="40">
                  <c:v>34869.808117402928</c:v>
                </c:pt>
                <c:pt idx="41">
                  <c:v>38356.788929143222</c:v>
                </c:pt>
                <c:pt idx="42">
                  <c:v>42192.467822057552</c:v>
                </c:pt>
                <c:pt idx="43">
                  <c:v>46411.71460426331</c:v>
                </c:pt>
                <c:pt idx="44">
                  <c:v>51052.886064689643</c:v>
                </c:pt>
                <c:pt idx="45">
                  <c:v>56158.174671158609</c:v>
                </c:pt>
                <c:pt idx="46">
                  <c:v>61773.992138274472</c:v>
                </c:pt>
                <c:pt idx="47">
                  <c:v>67951.391352101928</c:v>
                </c:pt>
                <c:pt idx="48">
                  <c:v>74746.530487312135</c:v>
                </c:pt>
                <c:pt idx="49">
                  <c:v>82221.183536043347</c:v>
                </c:pt>
                <c:pt idx="50">
                  <c:v>90443.301889647701</c:v>
                </c:pt>
                <c:pt idx="51">
                  <c:v>99487.632078612485</c:v>
                </c:pt>
                <c:pt idx="52">
                  <c:v>109436.39528647374</c:v>
                </c:pt>
                <c:pt idx="53">
                  <c:v>120380.03481512111</c:v>
                </c:pt>
                <c:pt idx="54">
                  <c:v>132418.03829663323</c:v>
                </c:pt>
                <c:pt idx="55">
                  <c:v>145659.84212629657</c:v>
                </c:pt>
                <c:pt idx="56">
                  <c:v>160225.82633892624</c:v>
                </c:pt>
                <c:pt idx="57">
                  <c:v>176248.40897281887</c:v>
                </c:pt>
                <c:pt idx="58">
                  <c:v>193873.24987010076</c:v>
                </c:pt>
                <c:pt idx="59">
                  <c:v>213260.57485711086</c:v>
                </c:pt>
                <c:pt idx="60">
                  <c:v>234586.63234282198</c:v>
                </c:pt>
                <c:pt idx="61">
                  <c:v>258045.2955771042</c:v>
                </c:pt>
                <c:pt idx="62">
                  <c:v>283849.82513481466</c:v>
                </c:pt>
                <c:pt idx="63">
                  <c:v>312234.80764829612</c:v>
                </c:pt>
                <c:pt idx="64">
                  <c:v>343458.28841312573</c:v>
                </c:pt>
                <c:pt idx="65">
                  <c:v>377804.11725443829</c:v>
                </c:pt>
                <c:pt idx="66">
                  <c:v>415584.52897988219</c:v>
                </c:pt>
                <c:pt idx="67">
                  <c:v>457142.98187787045</c:v>
                </c:pt>
                <c:pt idx="68">
                  <c:v>502857.28006565751</c:v>
                </c:pt>
                <c:pt idx="69">
                  <c:v>553143.0080722234</c:v>
                </c:pt>
                <c:pt idx="70">
                  <c:v>608457.30887944566</c:v>
                </c:pt>
                <c:pt idx="71">
                  <c:v>669303.03976739035</c:v>
                </c:pt>
                <c:pt idx="72">
                  <c:v>736233.34374412941</c:v>
                </c:pt>
                <c:pt idx="73">
                  <c:v>809856.67811854242</c:v>
                </c:pt>
                <c:pt idx="74">
                  <c:v>890842.3459303967</c:v>
                </c:pt>
                <c:pt idx="75">
                  <c:v>979926.58052343642</c:v>
                </c:pt>
                <c:pt idx="76">
                  <c:v>1077919.2385757801</c:v>
                </c:pt>
                <c:pt idx="77">
                  <c:v>1185711.1624333581</c:v>
                </c:pt>
                <c:pt idx="78">
                  <c:v>1304282.278676694</c:v>
                </c:pt>
                <c:pt idx="79">
                  <c:v>1434710.5065443637</c:v>
                </c:pt>
                <c:pt idx="80">
                  <c:v>1578181.5571988004</c:v>
                </c:pt>
                <c:pt idx="81">
                  <c:v>1735999.7129186804</c:v>
                </c:pt>
                <c:pt idx="82">
                  <c:v>1909599.6842105484</c:v>
                </c:pt>
                <c:pt idx="83">
                  <c:v>2100559.6526316036</c:v>
                </c:pt>
                <c:pt idx="84">
                  <c:v>2310615.6178947641</c:v>
                </c:pt>
                <c:pt idx="85">
                  <c:v>2541677.1796842413</c:v>
                </c:pt>
                <c:pt idx="86">
                  <c:v>2795844.8976526656</c:v>
                </c:pt>
                <c:pt idx="87">
                  <c:v>3075429.387417932</c:v>
                </c:pt>
                <c:pt idx="88">
                  <c:v>3382972.3261597254</c:v>
                </c:pt>
                <c:pt idx="89">
                  <c:v>3721269.5587756988</c:v>
                </c:pt>
                <c:pt idx="90">
                  <c:v>4093396.5146532687</c:v>
                </c:pt>
                <c:pt idx="91">
                  <c:v>4502736.1661185957</c:v>
                </c:pt>
                <c:pt idx="92">
                  <c:v>4953009.7827304564</c:v>
                </c:pt>
                <c:pt idx="93">
                  <c:v>5448310.7610035026</c:v>
                </c:pt>
                <c:pt idx="94">
                  <c:v>5993141.837103853</c:v>
                </c:pt>
                <c:pt idx="95">
                  <c:v>6592456.020814239</c:v>
                </c:pt>
                <c:pt idx="96">
                  <c:v>7251701.6228956636</c:v>
                </c:pt>
                <c:pt idx="97">
                  <c:v>7976871.7851852309</c:v>
                </c:pt>
                <c:pt idx="98">
                  <c:v>8774558.9637037553</c:v>
                </c:pt>
                <c:pt idx="99">
                  <c:v>9445799.4136831295</c:v>
                </c:pt>
                <c:pt idx="100">
                  <c:v>9445799.4136831295</c:v>
                </c:pt>
                <c:pt idx="101">
                  <c:v>9445799.4136831295</c:v>
                </c:pt>
                <c:pt idx="102">
                  <c:v>9445799.4136831295</c:v>
                </c:pt>
                <c:pt idx="103">
                  <c:v>9445799.4136831295</c:v>
                </c:pt>
                <c:pt idx="104">
                  <c:v>9445799.4136831295</c:v>
                </c:pt>
                <c:pt idx="105">
                  <c:v>9445799.4136831295</c:v>
                </c:pt>
                <c:pt idx="106">
                  <c:v>9445799.4136831295</c:v>
                </c:pt>
                <c:pt idx="107">
                  <c:v>9445799.4136831295</c:v>
                </c:pt>
                <c:pt idx="108">
                  <c:v>9445799.4136831295</c:v>
                </c:pt>
                <c:pt idx="109">
                  <c:v>9445799.4136831295</c:v>
                </c:pt>
                <c:pt idx="110">
                  <c:v>9445799.4136831295</c:v>
                </c:pt>
                <c:pt idx="111">
                  <c:v>9445799.4136831295</c:v>
                </c:pt>
                <c:pt idx="112">
                  <c:v>9445799.4136831295</c:v>
                </c:pt>
                <c:pt idx="113">
                  <c:v>9445799.4136831295</c:v>
                </c:pt>
                <c:pt idx="114">
                  <c:v>9445799.4136831295</c:v>
                </c:pt>
                <c:pt idx="115">
                  <c:v>9445799.4136831295</c:v>
                </c:pt>
                <c:pt idx="116">
                  <c:v>9445799.4136831295</c:v>
                </c:pt>
                <c:pt idx="117">
                  <c:v>9445799.4136831295</c:v>
                </c:pt>
                <c:pt idx="118">
                  <c:v>9445799.4136831295</c:v>
                </c:pt>
                <c:pt idx="119">
                  <c:v>9445799.4136831295</c:v>
                </c:pt>
                <c:pt idx="120">
                  <c:v>9445799.4136831295</c:v>
                </c:pt>
                <c:pt idx="121">
                  <c:v>9445799.4136831295</c:v>
                </c:pt>
                <c:pt idx="122">
                  <c:v>9445799.4136831295</c:v>
                </c:pt>
                <c:pt idx="123">
                  <c:v>9445799.4136831295</c:v>
                </c:pt>
                <c:pt idx="124">
                  <c:v>9445799.4136831295</c:v>
                </c:pt>
                <c:pt idx="125">
                  <c:v>9445799.4136831295</c:v>
                </c:pt>
                <c:pt idx="126">
                  <c:v>9445799.4136831295</c:v>
                </c:pt>
                <c:pt idx="127">
                  <c:v>9445799.4136831295</c:v>
                </c:pt>
                <c:pt idx="128">
                  <c:v>9445799.4136831295</c:v>
                </c:pt>
                <c:pt idx="129">
                  <c:v>9445799.4136831295</c:v>
                </c:pt>
                <c:pt idx="130">
                  <c:v>9445799.4136831295</c:v>
                </c:pt>
                <c:pt idx="131">
                  <c:v>9445799.4136831295</c:v>
                </c:pt>
                <c:pt idx="132">
                  <c:v>9445799.4136831295</c:v>
                </c:pt>
                <c:pt idx="133">
                  <c:v>9445799.4136831295</c:v>
                </c:pt>
                <c:pt idx="134">
                  <c:v>9445799.4136831295</c:v>
                </c:pt>
                <c:pt idx="135">
                  <c:v>9445799.4136831295</c:v>
                </c:pt>
                <c:pt idx="136">
                  <c:v>9445799.4136831295</c:v>
                </c:pt>
                <c:pt idx="137">
                  <c:v>9445799.4136831295</c:v>
                </c:pt>
                <c:pt idx="138">
                  <c:v>9445799.4136831295</c:v>
                </c:pt>
                <c:pt idx="139">
                  <c:v>9445799.4136831295</c:v>
                </c:pt>
                <c:pt idx="140">
                  <c:v>9445799.4136831295</c:v>
                </c:pt>
                <c:pt idx="141">
                  <c:v>9445799.4136831295</c:v>
                </c:pt>
                <c:pt idx="142">
                  <c:v>9445799.4136831295</c:v>
                </c:pt>
                <c:pt idx="143">
                  <c:v>9445799.4136831295</c:v>
                </c:pt>
                <c:pt idx="144">
                  <c:v>9445799.4136831295</c:v>
                </c:pt>
                <c:pt idx="145">
                  <c:v>9445799.4136831295</c:v>
                </c:pt>
                <c:pt idx="146">
                  <c:v>9445799.4136831295</c:v>
                </c:pt>
                <c:pt idx="147">
                  <c:v>9445799.4136831295</c:v>
                </c:pt>
                <c:pt idx="148">
                  <c:v>9445799.4136831295</c:v>
                </c:pt>
                <c:pt idx="149">
                  <c:v>9445799.4136831295</c:v>
                </c:pt>
                <c:pt idx="150">
                  <c:v>9445799.4136831295</c:v>
                </c:pt>
                <c:pt idx="151">
                  <c:v>9445799.4136831295</c:v>
                </c:pt>
                <c:pt idx="152">
                  <c:v>9445799.4136831295</c:v>
                </c:pt>
                <c:pt idx="153">
                  <c:v>9445799.4136831295</c:v>
                </c:pt>
                <c:pt idx="154">
                  <c:v>9445799.4136831295</c:v>
                </c:pt>
                <c:pt idx="155">
                  <c:v>9445799.4136831295</c:v>
                </c:pt>
                <c:pt idx="156">
                  <c:v>9445799.4136831295</c:v>
                </c:pt>
                <c:pt idx="157">
                  <c:v>9445799.4136831295</c:v>
                </c:pt>
                <c:pt idx="158">
                  <c:v>9445799.4136831295</c:v>
                </c:pt>
                <c:pt idx="159">
                  <c:v>9445799.4136831295</c:v>
                </c:pt>
                <c:pt idx="160">
                  <c:v>9445799.4136831295</c:v>
                </c:pt>
                <c:pt idx="161">
                  <c:v>9445799.4136831295</c:v>
                </c:pt>
                <c:pt idx="162">
                  <c:v>9445799.4136831295</c:v>
                </c:pt>
                <c:pt idx="163">
                  <c:v>9445799.4136831295</c:v>
                </c:pt>
                <c:pt idx="164">
                  <c:v>9445799.4136831295</c:v>
                </c:pt>
                <c:pt idx="165">
                  <c:v>9445799.4136831295</c:v>
                </c:pt>
                <c:pt idx="166">
                  <c:v>9445799.4136831295</c:v>
                </c:pt>
                <c:pt idx="167">
                  <c:v>9445799.4136831295</c:v>
                </c:pt>
                <c:pt idx="168">
                  <c:v>9445799.4136831295</c:v>
                </c:pt>
                <c:pt idx="169">
                  <c:v>9445799.4136831295</c:v>
                </c:pt>
                <c:pt idx="170">
                  <c:v>9445799.4136831295</c:v>
                </c:pt>
                <c:pt idx="171">
                  <c:v>9445799.4136831295</c:v>
                </c:pt>
                <c:pt idx="172">
                  <c:v>9445799.4136831295</c:v>
                </c:pt>
                <c:pt idx="173">
                  <c:v>9445799.4136831295</c:v>
                </c:pt>
                <c:pt idx="174">
                  <c:v>9445799.4136831295</c:v>
                </c:pt>
                <c:pt idx="175">
                  <c:v>9445799.4136831295</c:v>
                </c:pt>
                <c:pt idx="176">
                  <c:v>9445799.4136831295</c:v>
                </c:pt>
                <c:pt idx="177">
                  <c:v>9445799.4136831295</c:v>
                </c:pt>
                <c:pt idx="178">
                  <c:v>9445799.4136831295</c:v>
                </c:pt>
                <c:pt idx="179">
                  <c:v>9445799.4136831295</c:v>
                </c:pt>
                <c:pt idx="180">
                  <c:v>9445799.4136831295</c:v>
                </c:pt>
                <c:pt idx="181">
                  <c:v>9445799.4136831295</c:v>
                </c:pt>
                <c:pt idx="182">
                  <c:v>9445799.4136831295</c:v>
                </c:pt>
                <c:pt idx="183">
                  <c:v>9445799.4136831295</c:v>
                </c:pt>
                <c:pt idx="184">
                  <c:v>9445799.4136831295</c:v>
                </c:pt>
                <c:pt idx="185">
                  <c:v>9445799.4136831295</c:v>
                </c:pt>
                <c:pt idx="186">
                  <c:v>9445799.4136831295</c:v>
                </c:pt>
                <c:pt idx="187">
                  <c:v>9445799.4136831295</c:v>
                </c:pt>
                <c:pt idx="188">
                  <c:v>9445799.4136831295</c:v>
                </c:pt>
                <c:pt idx="189">
                  <c:v>9445799.4136831295</c:v>
                </c:pt>
                <c:pt idx="190">
                  <c:v>9445799.4136831295</c:v>
                </c:pt>
                <c:pt idx="191">
                  <c:v>9445799.4136831295</c:v>
                </c:pt>
                <c:pt idx="192">
                  <c:v>9445799.4136831295</c:v>
                </c:pt>
                <c:pt idx="193">
                  <c:v>9445799.4136831295</c:v>
                </c:pt>
                <c:pt idx="194">
                  <c:v>9445799.4136831295</c:v>
                </c:pt>
                <c:pt idx="195">
                  <c:v>9445799.4136831295</c:v>
                </c:pt>
                <c:pt idx="196">
                  <c:v>9445799.4136831295</c:v>
                </c:pt>
                <c:pt idx="197">
                  <c:v>9445799.4136831295</c:v>
                </c:pt>
                <c:pt idx="198">
                  <c:v>9445799.4136831295</c:v>
                </c:pt>
                <c:pt idx="199">
                  <c:v>9445799.4136831295</c:v>
                </c:pt>
                <c:pt idx="200">
                  <c:v>9445799.4136831295</c:v>
                </c:pt>
                <c:pt idx="201">
                  <c:v>9445799.4136831295</c:v>
                </c:pt>
                <c:pt idx="202">
                  <c:v>9445799.4136831295</c:v>
                </c:pt>
                <c:pt idx="203">
                  <c:v>9445799.4136831295</c:v>
                </c:pt>
                <c:pt idx="204">
                  <c:v>9445799.4136831295</c:v>
                </c:pt>
                <c:pt idx="205">
                  <c:v>9445799.4136831295</c:v>
                </c:pt>
                <c:pt idx="206">
                  <c:v>9445799.4136831295</c:v>
                </c:pt>
                <c:pt idx="207">
                  <c:v>9445799.4136831295</c:v>
                </c:pt>
                <c:pt idx="208">
                  <c:v>9445799.4136831295</c:v>
                </c:pt>
                <c:pt idx="209">
                  <c:v>9445799.4136831295</c:v>
                </c:pt>
                <c:pt idx="210">
                  <c:v>9445799.4136831295</c:v>
                </c:pt>
                <c:pt idx="211">
                  <c:v>9445799.4136831295</c:v>
                </c:pt>
                <c:pt idx="212">
                  <c:v>9445799.4136831295</c:v>
                </c:pt>
                <c:pt idx="213">
                  <c:v>9445799.4136831295</c:v>
                </c:pt>
                <c:pt idx="214">
                  <c:v>9445799.4136831295</c:v>
                </c:pt>
                <c:pt idx="215">
                  <c:v>9445799.4136831295</c:v>
                </c:pt>
                <c:pt idx="216">
                  <c:v>9445799.4136831295</c:v>
                </c:pt>
                <c:pt idx="217">
                  <c:v>9445799.4136831295</c:v>
                </c:pt>
                <c:pt idx="218">
                  <c:v>9445799.4136831295</c:v>
                </c:pt>
                <c:pt idx="219">
                  <c:v>9445799.4136831295</c:v>
                </c:pt>
                <c:pt idx="220">
                  <c:v>9445799.4136831295</c:v>
                </c:pt>
                <c:pt idx="221">
                  <c:v>9445799.4136831295</c:v>
                </c:pt>
                <c:pt idx="222">
                  <c:v>9445799.4136831295</c:v>
                </c:pt>
                <c:pt idx="223">
                  <c:v>9445799.4136831295</c:v>
                </c:pt>
                <c:pt idx="224">
                  <c:v>9445799.4136831295</c:v>
                </c:pt>
                <c:pt idx="225">
                  <c:v>9445799.4136831295</c:v>
                </c:pt>
                <c:pt idx="226">
                  <c:v>9445799.4136831295</c:v>
                </c:pt>
                <c:pt idx="227">
                  <c:v>9445799.4136831295</c:v>
                </c:pt>
                <c:pt idx="228">
                  <c:v>9445799.4136831295</c:v>
                </c:pt>
                <c:pt idx="229">
                  <c:v>9445799.4136831295</c:v>
                </c:pt>
                <c:pt idx="230">
                  <c:v>9445799.4136831295</c:v>
                </c:pt>
                <c:pt idx="231">
                  <c:v>9445799.4136831295</c:v>
                </c:pt>
                <c:pt idx="232">
                  <c:v>9445799.4136831295</c:v>
                </c:pt>
                <c:pt idx="233">
                  <c:v>9445799.4136831295</c:v>
                </c:pt>
                <c:pt idx="234">
                  <c:v>9445799.4136831295</c:v>
                </c:pt>
                <c:pt idx="235">
                  <c:v>9445799.4136831295</c:v>
                </c:pt>
                <c:pt idx="236">
                  <c:v>9445799.4136831295</c:v>
                </c:pt>
                <c:pt idx="237">
                  <c:v>9445799.4136831295</c:v>
                </c:pt>
                <c:pt idx="238">
                  <c:v>9445799.4136831295</c:v>
                </c:pt>
                <c:pt idx="239">
                  <c:v>9445799.4136831295</c:v>
                </c:pt>
                <c:pt idx="240">
                  <c:v>9445799.4136831295</c:v>
                </c:pt>
                <c:pt idx="241">
                  <c:v>9445799.4136831295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8.4183942896473152</c:v>
                </c:pt>
                <c:pt idx="1">
                  <c:v>9.1318175345326811</c:v>
                </c:pt>
                <c:pt idx="2">
                  <c:v>11.200744944700242</c:v>
                </c:pt>
                <c:pt idx="3">
                  <c:v>15.671530612648533</c:v>
                </c:pt>
                <c:pt idx="4">
                  <c:v>26.146961925048654</c:v>
                </c:pt>
                <c:pt idx="5">
                  <c:v>34.558221982247112</c:v>
                </c:pt>
                <c:pt idx="6">
                  <c:v>39.404743892501699</c:v>
                </c:pt>
                <c:pt idx="7">
                  <c:v>66.001841912537543</c:v>
                </c:pt>
                <c:pt idx="8">
                  <c:v>88.553660271396012</c:v>
                </c:pt>
                <c:pt idx="9">
                  <c:v>115.63798107097462</c:v>
                </c:pt>
                <c:pt idx="10">
                  <c:v>152.04476194996911</c:v>
                </c:pt>
                <c:pt idx="11">
                  <c:v>190.71749035544605</c:v>
                </c:pt>
                <c:pt idx="12">
                  <c:v>233.07537410404899</c:v>
                </c:pt>
                <c:pt idx="13">
                  <c:v>304.98843718849383</c:v>
                </c:pt>
                <c:pt idx="14">
                  <c:v>429.62347806996723</c:v>
                </c:pt>
                <c:pt idx="15">
                  <c:v>509.59822382161673</c:v>
                </c:pt>
                <c:pt idx="16">
                  <c:v>918.03303151848854</c:v>
                </c:pt>
                <c:pt idx="17">
                  <c:v>1300.6419177505102</c:v>
                </c:pt>
                <c:pt idx="18">
                  <c:v>1703.7260511107418</c:v>
                </c:pt>
                <c:pt idx="19">
                  <c:v>2233.0147564911945</c:v>
                </c:pt>
                <c:pt idx="20">
                  <c:v>2945.6532358071863</c:v>
                </c:pt>
                <c:pt idx="21">
                  <c:v>3595.1537579508235</c:v>
                </c:pt>
                <c:pt idx="22">
                  <c:v>4396.2567196326008</c:v>
                </c:pt>
                <c:pt idx="23">
                  <c:v>5595.2358249869458</c:v>
                </c:pt>
                <c:pt idx="24">
                  <c:v>6735.9995935586458</c:v>
                </c:pt>
                <c:pt idx="25">
                  <c:v>7945.6087052617831</c:v>
                </c:pt>
                <c:pt idx="26">
                  <c:v>9231.8394734656085</c:v>
                </c:pt>
                <c:pt idx="27">
                  <c:v>9955.1079591303933</c:v>
                </c:pt>
                <c:pt idx="28">
                  <c:v>11419.337826933117</c:v>
                </c:pt>
                <c:pt idx="29">
                  <c:v>12635.225063191247</c:v>
                </c:pt>
                <c:pt idx="30">
                  <c:v>14053.795843321308</c:v>
                </c:pt>
                <c:pt idx="31">
                  <c:v>15322.761768998907</c:v>
                </c:pt>
                <c:pt idx="32">
                  <c:v>16955.573549568046</c:v>
                </c:pt>
                <c:pt idx="33">
                  <c:v>17893.725116592301</c:v>
                </c:pt>
                <c:pt idx="34">
                  <c:v>22367.156395740374</c:v>
                </c:pt>
                <c:pt idx="35">
                  <c:v>27958.94549467547</c:v>
                </c:pt>
                <c:pt idx="36">
                  <c:v>34948.681868344334</c:v>
                </c:pt>
                <c:pt idx="37">
                  <c:v>43685.85233543042</c:v>
                </c:pt>
                <c:pt idx="38">
                  <c:v>54607.315419288025</c:v>
                </c:pt>
                <c:pt idx="39">
                  <c:v>68259.144274110033</c:v>
                </c:pt>
                <c:pt idx="40">
                  <c:v>85323.930342637541</c:v>
                </c:pt>
                <c:pt idx="41">
                  <c:v>106654.91292829692</c:v>
                </c:pt>
                <c:pt idx="42">
                  <c:v>133318.64116037116</c:v>
                </c:pt>
                <c:pt idx="43">
                  <c:v>166648.30145046394</c:v>
                </c:pt>
                <c:pt idx="44">
                  <c:v>208310.37681307993</c:v>
                </c:pt>
                <c:pt idx="45">
                  <c:v>260387.97101634991</c:v>
                </c:pt>
                <c:pt idx="46">
                  <c:v>325484.9637704374</c:v>
                </c:pt>
                <c:pt idx="47">
                  <c:v>406856.20471304673</c:v>
                </c:pt>
                <c:pt idx="48">
                  <c:v>508570.25589130842</c:v>
                </c:pt>
                <c:pt idx="49">
                  <c:v>635712.81986413558</c:v>
                </c:pt>
                <c:pt idx="50">
                  <c:v>794641.02483016939</c:v>
                </c:pt>
                <c:pt idx="51">
                  <c:v>993301.28103771177</c:v>
                </c:pt>
                <c:pt idx="52">
                  <c:v>1241626.6012971397</c:v>
                </c:pt>
                <c:pt idx="53">
                  <c:v>1552033.2516214247</c:v>
                </c:pt>
                <c:pt idx="54">
                  <c:v>1940041.5645267807</c:v>
                </c:pt>
                <c:pt idx="55">
                  <c:v>2425051.9556584759</c:v>
                </c:pt>
                <c:pt idx="56">
                  <c:v>3031314.9445730951</c:v>
                </c:pt>
                <c:pt idx="57">
                  <c:v>3789143.6807163688</c:v>
                </c:pt>
                <c:pt idx="58">
                  <c:v>4736429.6008954607</c:v>
                </c:pt>
                <c:pt idx="59">
                  <c:v>5920537.0011193249</c:v>
                </c:pt>
                <c:pt idx="60">
                  <c:v>7400671.2513991566</c:v>
                </c:pt>
                <c:pt idx="61">
                  <c:v>9250839.0642489456</c:v>
                </c:pt>
                <c:pt idx="62">
                  <c:v>9445799.4136831295</c:v>
                </c:pt>
                <c:pt idx="63">
                  <c:v>9445799.4136831295</c:v>
                </c:pt>
                <c:pt idx="64">
                  <c:v>9445799.4136831295</c:v>
                </c:pt>
                <c:pt idx="65">
                  <c:v>9445799.4136831295</c:v>
                </c:pt>
                <c:pt idx="66">
                  <c:v>9445799.4136831295</c:v>
                </c:pt>
                <c:pt idx="67">
                  <c:v>9445799.4136831295</c:v>
                </c:pt>
                <c:pt idx="68">
                  <c:v>9445799.4136831295</c:v>
                </c:pt>
                <c:pt idx="69">
                  <c:v>9445799.4136831295</c:v>
                </c:pt>
                <c:pt idx="70">
                  <c:v>9445799.4136831295</c:v>
                </c:pt>
                <c:pt idx="71">
                  <c:v>9445799.4136831295</c:v>
                </c:pt>
                <c:pt idx="72">
                  <c:v>9445799.4136831295</c:v>
                </c:pt>
                <c:pt idx="73">
                  <c:v>9445799.4136831295</c:v>
                </c:pt>
                <c:pt idx="74">
                  <c:v>9445799.4136831295</c:v>
                </c:pt>
                <c:pt idx="75">
                  <c:v>9445799.4136831295</c:v>
                </c:pt>
                <c:pt idx="76">
                  <c:v>9445799.4136831295</c:v>
                </c:pt>
                <c:pt idx="77">
                  <c:v>9445799.4136831295</c:v>
                </c:pt>
                <c:pt idx="78">
                  <c:v>9445799.4136831295</c:v>
                </c:pt>
                <c:pt idx="79">
                  <c:v>9445799.4136831295</c:v>
                </c:pt>
                <c:pt idx="80">
                  <c:v>9445799.4136831295</c:v>
                </c:pt>
                <c:pt idx="81">
                  <c:v>9445799.4136831295</c:v>
                </c:pt>
                <c:pt idx="82">
                  <c:v>9445799.4136831295</c:v>
                </c:pt>
                <c:pt idx="83">
                  <c:v>9445799.4136831295</c:v>
                </c:pt>
                <c:pt idx="84">
                  <c:v>9445799.4136831295</c:v>
                </c:pt>
                <c:pt idx="85">
                  <c:v>9445799.4136831295</c:v>
                </c:pt>
                <c:pt idx="86">
                  <c:v>9445799.4136831295</c:v>
                </c:pt>
                <c:pt idx="87">
                  <c:v>9445799.4136831295</c:v>
                </c:pt>
                <c:pt idx="88">
                  <c:v>9445799.4136831295</c:v>
                </c:pt>
                <c:pt idx="89">
                  <c:v>9445799.4136831295</c:v>
                </c:pt>
                <c:pt idx="90">
                  <c:v>9445799.4136831295</c:v>
                </c:pt>
                <c:pt idx="91">
                  <c:v>9445799.4136831295</c:v>
                </c:pt>
                <c:pt idx="92">
                  <c:v>9445799.4136831295</c:v>
                </c:pt>
                <c:pt idx="93">
                  <c:v>9445799.4136831295</c:v>
                </c:pt>
                <c:pt idx="94">
                  <c:v>9445799.4136831295</c:v>
                </c:pt>
                <c:pt idx="95">
                  <c:v>9445799.4136831295</c:v>
                </c:pt>
                <c:pt idx="96">
                  <c:v>9445799.4136831295</c:v>
                </c:pt>
                <c:pt idx="97">
                  <c:v>9445799.4136831295</c:v>
                </c:pt>
                <c:pt idx="98">
                  <c:v>9445799.4136831295</c:v>
                </c:pt>
                <c:pt idx="99">
                  <c:v>9445799.4136831295</c:v>
                </c:pt>
                <c:pt idx="100">
                  <c:v>9445799.4136831295</c:v>
                </c:pt>
                <c:pt idx="101">
                  <c:v>9445799.4136831295</c:v>
                </c:pt>
                <c:pt idx="102">
                  <c:v>9445799.4136831295</c:v>
                </c:pt>
                <c:pt idx="103">
                  <c:v>9445799.4136831295</c:v>
                </c:pt>
                <c:pt idx="104">
                  <c:v>9445799.4136831295</c:v>
                </c:pt>
                <c:pt idx="105">
                  <c:v>9445799.4136831295</c:v>
                </c:pt>
                <c:pt idx="106">
                  <c:v>9445799.4136831295</c:v>
                </c:pt>
                <c:pt idx="107">
                  <c:v>9445799.4136831295</c:v>
                </c:pt>
                <c:pt idx="108">
                  <c:v>9445799.4136831295</c:v>
                </c:pt>
                <c:pt idx="109">
                  <c:v>9445799.4136831295</c:v>
                </c:pt>
                <c:pt idx="110">
                  <c:v>9445799.4136831295</c:v>
                </c:pt>
                <c:pt idx="111">
                  <c:v>9445799.4136831295</c:v>
                </c:pt>
                <c:pt idx="112">
                  <c:v>9445799.4136831295</c:v>
                </c:pt>
                <c:pt idx="113">
                  <c:v>9445799.4136831295</c:v>
                </c:pt>
                <c:pt idx="114">
                  <c:v>9445799.4136831295</c:v>
                </c:pt>
                <c:pt idx="115">
                  <c:v>9445799.4136831295</c:v>
                </c:pt>
                <c:pt idx="116">
                  <c:v>9445799.4136831295</c:v>
                </c:pt>
                <c:pt idx="117">
                  <c:v>9445799.4136831295</c:v>
                </c:pt>
                <c:pt idx="118">
                  <c:v>9445799.4136831295</c:v>
                </c:pt>
                <c:pt idx="119">
                  <c:v>9445799.4136831295</c:v>
                </c:pt>
                <c:pt idx="120">
                  <c:v>9445799.4136831295</c:v>
                </c:pt>
                <c:pt idx="121">
                  <c:v>9445799.4136831295</c:v>
                </c:pt>
                <c:pt idx="122">
                  <c:v>9445799.4136831295</c:v>
                </c:pt>
                <c:pt idx="123">
                  <c:v>9445799.4136831295</c:v>
                </c:pt>
                <c:pt idx="124">
                  <c:v>9445799.4136831295</c:v>
                </c:pt>
                <c:pt idx="125">
                  <c:v>9445799.4136831295</c:v>
                </c:pt>
                <c:pt idx="126">
                  <c:v>9445799.4136831295</c:v>
                </c:pt>
                <c:pt idx="127">
                  <c:v>9445799.4136831295</c:v>
                </c:pt>
                <c:pt idx="128">
                  <c:v>9445799.4136831295</c:v>
                </c:pt>
                <c:pt idx="129">
                  <c:v>9445799.4136831295</c:v>
                </c:pt>
                <c:pt idx="130">
                  <c:v>9445799.4136831295</c:v>
                </c:pt>
                <c:pt idx="131">
                  <c:v>9445799.4136831295</c:v>
                </c:pt>
                <c:pt idx="132">
                  <c:v>9445799.4136831295</c:v>
                </c:pt>
                <c:pt idx="133">
                  <c:v>9445799.4136831295</c:v>
                </c:pt>
                <c:pt idx="134">
                  <c:v>9445799.4136831295</c:v>
                </c:pt>
                <c:pt idx="135">
                  <c:v>9445799.4136831295</c:v>
                </c:pt>
                <c:pt idx="136">
                  <c:v>9445799.4136831295</c:v>
                </c:pt>
                <c:pt idx="137">
                  <c:v>9445799.4136831295</c:v>
                </c:pt>
                <c:pt idx="138">
                  <c:v>9445799.4136831295</c:v>
                </c:pt>
                <c:pt idx="139">
                  <c:v>9445799.4136831295</c:v>
                </c:pt>
                <c:pt idx="140">
                  <c:v>9445799.4136831295</c:v>
                </c:pt>
                <c:pt idx="141">
                  <c:v>9445799.4136831295</c:v>
                </c:pt>
                <c:pt idx="142">
                  <c:v>9445799.4136831295</c:v>
                </c:pt>
                <c:pt idx="143">
                  <c:v>9445799.4136831295</c:v>
                </c:pt>
                <c:pt idx="144">
                  <c:v>9445799.4136831295</c:v>
                </c:pt>
                <c:pt idx="145">
                  <c:v>9445799.4136831295</c:v>
                </c:pt>
                <c:pt idx="146">
                  <c:v>9445799.4136831295</c:v>
                </c:pt>
                <c:pt idx="147">
                  <c:v>9445799.4136831295</c:v>
                </c:pt>
                <c:pt idx="148">
                  <c:v>9445799.4136831295</c:v>
                </c:pt>
                <c:pt idx="149">
                  <c:v>9445799.4136831295</c:v>
                </c:pt>
                <c:pt idx="150">
                  <c:v>9445799.4136831295</c:v>
                </c:pt>
                <c:pt idx="151">
                  <c:v>9445799.4136831295</c:v>
                </c:pt>
                <c:pt idx="152">
                  <c:v>9445799.4136831295</c:v>
                </c:pt>
                <c:pt idx="153">
                  <c:v>9445799.4136831295</c:v>
                </c:pt>
                <c:pt idx="154">
                  <c:v>9445799.4136831295</c:v>
                </c:pt>
                <c:pt idx="155">
                  <c:v>9445799.4136831295</c:v>
                </c:pt>
                <c:pt idx="156">
                  <c:v>9445799.4136831295</c:v>
                </c:pt>
                <c:pt idx="157">
                  <c:v>9445799.4136831295</c:v>
                </c:pt>
                <c:pt idx="158">
                  <c:v>9445799.4136831295</c:v>
                </c:pt>
                <c:pt idx="159">
                  <c:v>9445799.4136831295</c:v>
                </c:pt>
                <c:pt idx="160">
                  <c:v>9445799.4136831295</c:v>
                </c:pt>
                <c:pt idx="161">
                  <c:v>9445799.4136831295</c:v>
                </c:pt>
                <c:pt idx="162">
                  <c:v>9445799.4136831295</c:v>
                </c:pt>
                <c:pt idx="163">
                  <c:v>9445799.4136831295</c:v>
                </c:pt>
                <c:pt idx="164">
                  <c:v>9445799.4136831295</c:v>
                </c:pt>
                <c:pt idx="165">
                  <c:v>9445799.4136831295</c:v>
                </c:pt>
                <c:pt idx="166">
                  <c:v>9445799.4136831295</c:v>
                </c:pt>
                <c:pt idx="167">
                  <c:v>9445799.4136831295</c:v>
                </c:pt>
                <c:pt idx="168">
                  <c:v>9445799.4136831295</c:v>
                </c:pt>
                <c:pt idx="169">
                  <c:v>9445799.4136831295</c:v>
                </c:pt>
                <c:pt idx="170">
                  <c:v>9445799.4136831295</c:v>
                </c:pt>
                <c:pt idx="171">
                  <c:v>9445799.4136831295</c:v>
                </c:pt>
                <c:pt idx="172">
                  <c:v>9445799.4136831295</c:v>
                </c:pt>
                <c:pt idx="173">
                  <c:v>9445799.4136831295</c:v>
                </c:pt>
                <c:pt idx="174">
                  <c:v>9445799.4136831295</c:v>
                </c:pt>
                <c:pt idx="175">
                  <c:v>9445799.4136831295</c:v>
                </c:pt>
                <c:pt idx="176">
                  <c:v>9445799.4136831295</c:v>
                </c:pt>
                <c:pt idx="177">
                  <c:v>9445799.4136831295</c:v>
                </c:pt>
                <c:pt idx="178">
                  <c:v>9445799.4136831295</c:v>
                </c:pt>
                <c:pt idx="179">
                  <c:v>9445799.4136831295</c:v>
                </c:pt>
                <c:pt idx="180">
                  <c:v>9445799.4136831295</c:v>
                </c:pt>
                <c:pt idx="181">
                  <c:v>9445799.4136831295</c:v>
                </c:pt>
                <c:pt idx="182">
                  <c:v>9445799.4136831295</c:v>
                </c:pt>
                <c:pt idx="183">
                  <c:v>9445799.4136831295</c:v>
                </c:pt>
                <c:pt idx="184">
                  <c:v>9445799.4136831295</c:v>
                </c:pt>
                <c:pt idx="185">
                  <c:v>9445799.4136831295</c:v>
                </c:pt>
                <c:pt idx="186">
                  <c:v>9445799.4136831295</c:v>
                </c:pt>
                <c:pt idx="187">
                  <c:v>9445799.4136831295</c:v>
                </c:pt>
                <c:pt idx="188">
                  <c:v>9445799.4136831295</c:v>
                </c:pt>
                <c:pt idx="189">
                  <c:v>9445799.4136831295</c:v>
                </c:pt>
                <c:pt idx="190">
                  <c:v>9445799.4136831295</c:v>
                </c:pt>
                <c:pt idx="191">
                  <c:v>9445799.4136831295</c:v>
                </c:pt>
                <c:pt idx="192">
                  <c:v>9445799.4136831295</c:v>
                </c:pt>
                <c:pt idx="193">
                  <c:v>9445799.4136831295</c:v>
                </c:pt>
                <c:pt idx="194">
                  <c:v>9445799.4136831295</c:v>
                </c:pt>
                <c:pt idx="195">
                  <c:v>9445799.4136831295</c:v>
                </c:pt>
                <c:pt idx="196">
                  <c:v>9445799.4136831295</c:v>
                </c:pt>
                <c:pt idx="197">
                  <c:v>9445799.4136831295</c:v>
                </c:pt>
                <c:pt idx="198">
                  <c:v>9445799.4136831295</c:v>
                </c:pt>
                <c:pt idx="199">
                  <c:v>9445799.4136831295</c:v>
                </c:pt>
                <c:pt idx="200">
                  <c:v>9445799.4136831295</c:v>
                </c:pt>
                <c:pt idx="201">
                  <c:v>9445799.4136831295</c:v>
                </c:pt>
                <c:pt idx="202">
                  <c:v>9445799.4136831295</c:v>
                </c:pt>
                <c:pt idx="203">
                  <c:v>9445799.4136831295</c:v>
                </c:pt>
                <c:pt idx="204">
                  <c:v>9445799.4136831295</c:v>
                </c:pt>
                <c:pt idx="205">
                  <c:v>9445799.4136831295</c:v>
                </c:pt>
                <c:pt idx="206">
                  <c:v>9445799.4136831295</c:v>
                </c:pt>
                <c:pt idx="207">
                  <c:v>9445799.4136831295</c:v>
                </c:pt>
                <c:pt idx="208">
                  <c:v>9445799.4136831295</c:v>
                </c:pt>
                <c:pt idx="209">
                  <c:v>9445799.4136831295</c:v>
                </c:pt>
                <c:pt idx="210">
                  <c:v>9445799.4136831295</c:v>
                </c:pt>
                <c:pt idx="211">
                  <c:v>9445799.4136831295</c:v>
                </c:pt>
                <c:pt idx="212">
                  <c:v>9445799.4136831295</c:v>
                </c:pt>
                <c:pt idx="213">
                  <c:v>9445799.4136831295</c:v>
                </c:pt>
                <c:pt idx="214">
                  <c:v>9445799.4136831295</c:v>
                </c:pt>
                <c:pt idx="215">
                  <c:v>9445799.4136831295</c:v>
                </c:pt>
                <c:pt idx="216">
                  <c:v>9445799.4136831295</c:v>
                </c:pt>
                <c:pt idx="217">
                  <c:v>9445799.4136831295</c:v>
                </c:pt>
                <c:pt idx="218">
                  <c:v>9445799.4136831295</c:v>
                </c:pt>
                <c:pt idx="219">
                  <c:v>9445799.4136831295</c:v>
                </c:pt>
                <c:pt idx="220">
                  <c:v>9445799.4136831295</c:v>
                </c:pt>
                <c:pt idx="221">
                  <c:v>9445799.4136831295</c:v>
                </c:pt>
                <c:pt idx="222">
                  <c:v>9445799.4136831295</c:v>
                </c:pt>
                <c:pt idx="223">
                  <c:v>9445799.4136831295</c:v>
                </c:pt>
                <c:pt idx="224">
                  <c:v>9445799.4136831295</c:v>
                </c:pt>
                <c:pt idx="225">
                  <c:v>9445799.4136831295</c:v>
                </c:pt>
                <c:pt idx="226">
                  <c:v>9445799.4136831295</c:v>
                </c:pt>
                <c:pt idx="227">
                  <c:v>9445799.4136831295</c:v>
                </c:pt>
                <c:pt idx="228">
                  <c:v>9445799.4136831295</c:v>
                </c:pt>
                <c:pt idx="229">
                  <c:v>9445799.4136831295</c:v>
                </c:pt>
                <c:pt idx="230">
                  <c:v>9445799.4136831295</c:v>
                </c:pt>
                <c:pt idx="231">
                  <c:v>9445799.4136831295</c:v>
                </c:pt>
                <c:pt idx="232">
                  <c:v>9445799.4136831295</c:v>
                </c:pt>
                <c:pt idx="233">
                  <c:v>9445799.4136831295</c:v>
                </c:pt>
                <c:pt idx="234">
                  <c:v>9445799.4136831295</c:v>
                </c:pt>
                <c:pt idx="235">
                  <c:v>9445799.4136831295</c:v>
                </c:pt>
                <c:pt idx="236">
                  <c:v>9445799.4136831295</c:v>
                </c:pt>
                <c:pt idx="237">
                  <c:v>9445799.4136831295</c:v>
                </c:pt>
                <c:pt idx="238">
                  <c:v>9445799.4136831295</c:v>
                </c:pt>
                <c:pt idx="239">
                  <c:v>9445799.4136831295</c:v>
                </c:pt>
                <c:pt idx="240">
                  <c:v>9445799.4136831295</c:v>
                </c:pt>
                <c:pt idx="241">
                  <c:v>9445799.4136831295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8.4183942896473152</c:v>
                </c:pt>
                <c:pt idx="1">
                  <c:v>9.1318175345326811</c:v>
                </c:pt>
                <c:pt idx="2">
                  <c:v>11.200744944700242</c:v>
                </c:pt>
                <c:pt idx="3">
                  <c:v>15.671530612648533</c:v>
                </c:pt>
                <c:pt idx="4">
                  <c:v>26.146961925048654</c:v>
                </c:pt>
                <c:pt idx="5">
                  <c:v>34.558221982247112</c:v>
                </c:pt>
                <c:pt idx="6">
                  <c:v>39.404743892501699</c:v>
                </c:pt>
                <c:pt idx="7">
                  <c:v>66.001841912537543</c:v>
                </c:pt>
                <c:pt idx="8">
                  <c:v>88.553660271396012</c:v>
                </c:pt>
                <c:pt idx="9">
                  <c:v>115.63798107097462</c:v>
                </c:pt>
                <c:pt idx="10">
                  <c:v>152.04476194996911</c:v>
                </c:pt>
                <c:pt idx="11">
                  <c:v>190.71749035544605</c:v>
                </c:pt>
                <c:pt idx="12">
                  <c:v>233.07537410404899</c:v>
                </c:pt>
                <c:pt idx="13">
                  <c:v>304.98843718849383</c:v>
                </c:pt>
                <c:pt idx="14">
                  <c:v>429.62347806996723</c:v>
                </c:pt>
                <c:pt idx="15">
                  <c:v>509.59822382161673</c:v>
                </c:pt>
                <c:pt idx="16">
                  <c:v>918.03303151848854</c:v>
                </c:pt>
                <c:pt idx="17">
                  <c:v>1300.6419177505102</c:v>
                </c:pt>
                <c:pt idx="18">
                  <c:v>1703.7260511107418</c:v>
                </c:pt>
                <c:pt idx="19">
                  <c:v>2233.0147564911945</c:v>
                </c:pt>
                <c:pt idx="20">
                  <c:v>2945.6532358071863</c:v>
                </c:pt>
                <c:pt idx="21">
                  <c:v>3595.1537579508235</c:v>
                </c:pt>
                <c:pt idx="22">
                  <c:v>4396.2567196326008</c:v>
                </c:pt>
                <c:pt idx="23">
                  <c:v>5595.2358249869458</c:v>
                </c:pt>
                <c:pt idx="24">
                  <c:v>6735.9995935586458</c:v>
                </c:pt>
                <c:pt idx="25">
                  <c:v>7945.6087052617831</c:v>
                </c:pt>
                <c:pt idx="26">
                  <c:v>9231.8394734656085</c:v>
                </c:pt>
                <c:pt idx="27">
                  <c:v>9955.1079591303933</c:v>
                </c:pt>
                <c:pt idx="28">
                  <c:v>11419.337826933117</c:v>
                </c:pt>
                <c:pt idx="29">
                  <c:v>12635.225063191247</c:v>
                </c:pt>
                <c:pt idx="30">
                  <c:v>14053.795843321308</c:v>
                </c:pt>
                <c:pt idx="31">
                  <c:v>15322.761768998907</c:v>
                </c:pt>
                <c:pt idx="32">
                  <c:v>16955.573549568046</c:v>
                </c:pt>
                <c:pt idx="33">
                  <c:v>17893.725116592301</c:v>
                </c:pt>
                <c:pt idx="34">
                  <c:v>25051.215163229219</c:v>
                </c:pt>
                <c:pt idx="35">
                  <c:v>35071.701228520906</c:v>
                </c:pt>
                <c:pt idx="36">
                  <c:v>49100.381719929261</c:v>
                </c:pt>
                <c:pt idx="37">
                  <c:v>68740.534407900966</c:v>
                </c:pt>
                <c:pt idx="38">
                  <c:v>96236.748171061336</c:v>
                </c:pt>
                <c:pt idx="39">
                  <c:v>134731.44743948587</c:v>
                </c:pt>
                <c:pt idx="40">
                  <c:v>188624.02641528018</c:v>
                </c:pt>
                <c:pt idx="41">
                  <c:v>264073.63698139222</c:v>
                </c:pt>
                <c:pt idx="42">
                  <c:v>369703.0917739491</c:v>
                </c:pt>
                <c:pt idx="43">
                  <c:v>517584.32848352875</c:v>
                </c:pt>
                <c:pt idx="44">
                  <c:v>724618.05987694021</c:v>
                </c:pt>
                <c:pt idx="45">
                  <c:v>1014465.2838277163</c:v>
                </c:pt>
                <c:pt idx="46">
                  <c:v>1420251.3973588026</c:v>
                </c:pt>
                <c:pt idx="47">
                  <c:v>1988351.9563023236</c:v>
                </c:pt>
                <c:pt idx="48">
                  <c:v>2783692.7388232527</c:v>
                </c:pt>
                <c:pt idx="49">
                  <c:v>3897169.8343525538</c:v>
                </c:pt>
                <c:pt idx="50">
                  <c:v>5456037.7680935748</c:v>
                </c:pt>
                <c:pt idx="51">
                  <c:v>7638452.8753310042</c:v>
                </c:pt>
                <c:pt idx="52">
                  <c:v>9445799.4136831295</c:v>
                </c:pt>
                <c:pt idx="53">
                  <c:v>9445799.4136831295</c:v>
                </c:pt>
                <c:pt idx="54">
                  <c:v>9445799.4136831295</c:v>
                </c:pt>
                <c:pt idx="55">
                  <c:v>9445799.4136831295</c:v>
                </c:pt>
                <c:pt idx="56">
                  <c:v>9445799.4136831295</c:v>
                </c:pt>
                <c:pt idx="57">
                  <c:v>9445799.4136831295</c:v>
                </c:pt>
                <c:pt idx="58">
                  <c:v>9445799.4136831295</c:v>
                </c:pt>
                <c:pt idx="59">
                  <c:v>9445799.4136831295</c:v>
                </c:pt>
                <c:pt idx="60">
                  <c:v>9445799.4136831295</c:v>
                </c:pt>
                <c:pt idx="61">
                  <c:v>9445799.4136831295</c:v>
                </c:pt>
                <c:pt idx="62">
                  <c:v>9445799.4136831295</c:v>
                </c:pt>
                <c:pt idx="63">
                  <c:v>9445799.4136831295</c:v>
                </c:pt>
                <c:pt idx="64">
                  <c:v>9445799.4136831295</c:v>
                </c:pt>
                <c:pt idx="65">
                  <c:v>9445799.4136831295</c:v>
                </c:pt>
                <c:pt idx="66">
                  <c:v>9445799.4136831295</c:v>
                </c:pt>
                <c:pt idx="67">
                  <c:v>9445799.4136831295</c:v>
                </c:pt>
                <c:pt idx="68">
                  <c:v>9445799.4136831295</c:v>
                </c:pt>
                <c:pt idx="69">
                  <c:v>9445799.4136831295</c:v>
                </c:pt>
                <c:pt idx="70">
                  <c:v>9445799.4136831295</c:v>
                </c:pt>
                <c:pt idx="71">
                  <c:v>9445799.4136831295</c:v>
                </c:pt>
                <c:pt idx="72">
                  <c:v>9445799.4136831295</c:v>
                </c:pt>
                <c:pt idx="73">
                  <c:v>9445799.4136831295</c:v>
                </c:pt>
                <c:pt idx="74">
                  <c:v>9445799.4136831295</c:v>
                </c:pt>
                <c:pt idx="75">
                  <c:v>9445799.4136831295</c:v>
                </c:pt>
                <c:pt idx="76">
                  <c:v>9445799.4136831295</c:v>
                </c:pt>
                <c:pt idx="77">
                  <c:v>9445799.4136831295</c:v>
                </c:pt>
                <c:pt idx="78">
                  <c:v>9445799.4136831295</c:v>
                </c:pt>
                <c:pt idx="79">
                  <c:v>9445799.4136831295</c:v>
                </c:pt>
                <c:pt idx="80">
                  <c:v>9445799.4136831295</c:v>
                </c:pt>
                <c:pt idx="81">
                  <c:v>9445799.4136831295</c:v>
                </c:pt>
                <c:pt idx="82">
                  <c:v>9445799.4136831295</c:v>
                </c:pt>
                <c:pt idx="83">
                  <c:v>9445799.4136831295</c:v>
                </c:pt>
                <c:pt idx="84">
                  <c:v>9445799.4136831295</c:v>
                </c:pt>
                <c:pt idx="85">
                  <c:v>9445799.4136831295</c:v>
                </c:pt>
                <c:pt idx="86">
                  <c:v>9445799.4136831295</c:v>
                </c:pt>
                <c:pt idx="87">
                  <c:v>9445799.4136831295</c:v>
                </c:pt>
                <c:pt idx="88">
                  <c:v>9445799.4136831295</c:v>
                </c:pt>
                <c:pt idx="89">
                  <c:v>9445799.4136831295</c:v>
                </c:pt>
                <c:pt idx="90">
                  <c:v>9445799.4136831295</c:v>
                </c:pt>
                <c:pt idx="91">
                  <c:v>9445799.4136831295</c:v>
                </c:pt>
                <c:pt idx="92">
                  <c:v>9445799.4136831295</c:v>
                </c:pt>
                <c:pt idx="93">
                  <c:v>9445799.4136831295</c:v>
                </c:pt>
                <c:pt idx="94">
                  <c:v>9445799.4136831295</c:v>
                </c:pt>
                <c:pt idx="95">
                  <c:v>9445799.4136831295</c:v>
                </c:pt>
                <c:pt idx="96">
                  <c:v>9445799.4136831295</c:v>
                </c:pt>
                <c:pt idx="97">
                  <c:v>9445799.4136831295</c:v>
                </c:pt>
                <c:pt idx="98">
                  <c:v>9445799.4136831295</c:v>
                </c:pt>
                <c:pt idx="99">
                  <c:v>9445799.4136831295</c:v>
                </c:pt>
                <c:pt idx="100">
                  <c:v>9445799.4136831295</c:v>
                </c:pt>
                <c:pt idx="101">
                  <c:v>9445799.4136831295</c:v>
                </c:pt>
                <c:pt idx="102">
                  <c:v>9445799.4136831295</c:v>
                </c:pt>
                <c:pt idx="103">
                  <c:v>9445799.4136831295</c:v>
                </c:pt>
                <c:pt idx="104">
                  <c:v>9445799.4136831295</c:v>
                </c:pt>
                <c:pt idx="105">
                  <c:v>9445799.4136831295</c:v>
                </c:pt>
                <c:pt idx="106">
                  <c:v>9445799.4136831295</c:v>
                </c:pt>
                <c:pt idx="107">
                  <c:v>9445799.4136831295</c:v>
                </c:pt>
                <c:pt idx="108">
                  <c:v>9445799.4136831295</c:v>
                </c:pt>
                <c:pt idx="109">
                  <c:v>9445799.4136831295</c:v>
                </c:pt>
                <c:pt idx="110">
                  <c:v>9445799.4136831295</c:v>
                </c:pt>
                <c:pt idx="111">
                  <c:v>9445799.4136831295</c:v>
                </c:pt>
                <c:pt idx="112">
                  <c:v>9445799.4136831295</c:v>
                </c:pt>
                <c:pt idx="113">
                  <c:v>9445799.4136831295</c:v>
                </c:pt>
                <c:pt idx="114">
                  <c:v>9445799.4136831295</c:v>
                </c:pt>
                <c:pt idx="115">
                  <c:v>9445799.4136831295</c:v>
                </c:pt>
                <c:pt idx="116">
                  <c:v>9445799.4136831295</c:v>
                </c:pt>
                <c:pt idx="117">
                  <c:v>9445799.4136831295</c:v>
                </c:pt>
                <c:pt idx="118">
                  <c:v>9445799.4136831295</c:v>
                </c:pt>
                <c:pt idx="119">
                  <c:v>9445799.4136831295</c:v>
                </c:pt>
                <c:pt idx="120">
                  <c:v>9445799.4136831295</c:v>
                </c:pt>
                <c:pt idx="121">
                  <c:v>9445799.4136831295</c:v>
                </c:pt>
                <c:pt idx="122">
                  <c:v>9445799.4136831295</c:v>
                </c:pt>
                <c:pt idx="123">
                  <c:v>9445799.4136831295</c:v>
                </c:pt>
                <c:pt idx="124">
                  <c:v>9445799.4136831295</c:v>
                </c:pt>
                <c:pt idx="125">
                  <c:v>9445799.4136831295</c:v>
                </c:pt>
                <c:pt idx="126">
                  <c:v>9445799.4136831295</c:v>
                </c:pt>
                <c:pt idx="127">
                  <c:v>9445799.4136831295</c:v>
                </c:pt>
                <c:pt idx="128">
                  <c:v>9445799.4136831295</c:v>
                </c:pt>
                <c:pt idx="129">
                  <c:v>9445799.4136831295</c:v>
                </c:pt>
                <c:pt idx="130">
                  <c:v>9445799.4136831295</c:v>
                </c:pt>
                <c:pt idx="131">
                  <c:v>9445799.4136831295</c:v>
                </c:pt>
                <c:pt idx="132">
                  <c:v>9445799.4136831295</c:v>
                </c:pt>
                <c:pt idx="133">
                  <c:v>9445799.4136831295</c:v>
                </c:pt>
                <c:pt idx="134">
                  <c:v>9445799.4136831295</c:v>
                </c:pt>
                <c:pt idx="135">
                  <c:v>9445799.4136831295</c:v>
                </c:pt>
                <c:pt idx="136">
                  <c:v>9445799.4136831295</c:v>
                </c:pt>
                <c:pt idx="137">
                  <c:v>9445799.4136831295</c:v>
                </c:pt>
                <c:pt idx="138">
                  <c:v>9445799.4136831295</c:v>
                </c:pt>
                <c:pt idx="139">
                  <c:v>9445799.4136831295</c:v>
                </c:pt>
                <c:pt idx="140">
                  <c:v>9445799.4136831295</c:v>
                </c:pt>
                <c:pt idx="141">
                  <c:v>9445799.4136831295</c:v>
                </c:pt>
                <c:pt idx="142">
                  <c:v>9445799.4136831295</c:v>
                </c:pt>
                <c:pt idx="143">
                  <c:v>9445799.4136831295</c:v>
                </c:pt>
                <c:pt idx="144">
                  <c:v>9445799.4136831295</c:v>
                </c:pt>
                <c:pt idx="145">
                  <c:v>9445799.4136831295</c:v>
                </c:pt>
                <c:pt idx="146">
                  <c:v>9445799.4136831295</c:v>
                </c:pt>
                <c:pt idx="147">
                  <c:v>9445799.4136831295</c:v>
                </c:pt>
                <c:pt idx="148">
                  <c:v>9445799.4136831295</c:v>
                </c:pt>
                <c:pt idx="149">
                  <c:v>9445799.4136831295</c:v>
                </c:pt>
                <c:pt idx="150">
                  <c:v>9445799.4136831295</c:v>
                </c:pt>
                <c:pt idx="151">
                  <c:v>9445799.4136831295</c:v>
                </c:pt>
                <c:pt idx="152">
                  <c:v>9445799.4136831295</c:v>
                </c:pt>
                <c:pt idx="153">
                  <c:v>9445799.4136831295</c:v>
                </c:pt>
                <c:pt idx="154">
                  <c:v>9445799.4136831295</c:v>
                </c:pt>
                <c:pt idx="155">
                  <c:v>9445799.4136831295</c:v>
                </c:pt>
                <c:pt idx="156">
                  <c:v>9445799.4136831295</c:v>
                </c:pt>
                <c:pt idx="157">
                  <c:v>9445799.4136831295</c:v>
                </c:pt>
                <c:pt idx="158">
                  <c:v>9445799.4136831295</c:v>
                </c:pt>
                <c:pt idx="159">
                  <c:v>9445799.4136831295</c:v>
                </c:pt>
                <c:pt idx="160">
                  <c:v>9445799.4136831295</c:v>
                </c:pt>
                <c:pt idx="161">
                  <c:v>9445799.4136831295</c:v>
                </c:pt>
                <c:pt idx="162">
                  <c:v>9445799.4136831295</c:v>
                </c:pt>
                <c:pt idx="163">
                  <c:v>9445799.4136831295</c:v>
                </c:pt>
                <c:pt idx="164">
                  <c:v>9445799.4136831295</c:v>
                </c:pt>
                <c:pt idx="165">
                  <c:v>9445799.4136831295</c:v>
                </c:pt>
                <c:pt idx="166">
                  <c:v>9445799.4136831295</c:v>
                </c:pt>
                <c:pt idx="167">
                  <c:v>9445799.4136831295</c:v>
                </c:pt>
                <c:pt idx="168">
                  <c:v>9445799.4136831295</c:v>
                </c:pt>
                <c:pt idx="169">
                  <c:v>9445799.4136831295</c:v>
                </c:pt>
                <c:pt idx="170">
                  <c:v>9445799.4136831295</c:v>
                </c:pt>
                <c:pt idx="171">
                  <c:v>9445799.4136831295</c:v>
                </c:pt>
                <c:pt idx="172">
                  <c:v>9445799.4136831295</c:v>
                </c:pt>
                <c:pt idx="173">
                  <c:v>9445799.4136831295</c:v>
                </c:pt>
                <c:pt idx="174">
                  <c:v>9445799.4136831295</c:v>
                </c:pt>
                <c:pt idx="175">
                  <c:v>9445799.4136831295</c:v>
                </c:pt>
                <c:pt idx="176">
                  <c:v>9445799.4136831295</c:v>
                </c:pt>
                <c:pt idx="177">
                  <c:v>9445799.4136831295</c:v>
                </c:pt>
                <c:pt idx="178">
                  <c:v>9445799.4136831295</c:v>
                </c:pt>
                <c:pt idx="179">
                  <c:v>9445799.4136831295</c:v>
                </c:pt>
                <c:pt idx="180">
                  <c:v>9445799.4136831295</c:v>
                </c:pt>
                <c:pt idx="181">
                  <c:v>9445799.4136831295</c:v>
                </c:pt>
                <c:pt idx="182">
                  <c:v>9445799.4136831295</c:v>
                </c:pt>
                <c:pt idx="183">
                  <c:v>9445799.4136831295</c:v>
                </c:pt>
                <c:pt idx="184">
                  <c:v>9445799.4136831295</c:v>
                </c:pt>
                <c:pt idx="185">
                  <c:v>9445799.4136831295</c:v>
                </c:pt>
                <c:pt idx="186">
                  <c:v>9445799.4136831295</c:v>
                </c:pt>
                <c:pt idx="187">
                  <c:v>9445799.4136831295</c:v>
                </c:pt>
                <c:pt idx="188">
                  <c:v>9445799.4136831295</c:v>
                </c:pt>
                <c:pt idx="189">
                  <c:v>9445799.4136831295</c:v>
                </c:pt>
                <c:pt idx="190">
                  <c:v>9445799.4136831295</c:v>
                </c:pt>
                <c:pt idx="191">
                  <c:v>9445799.4136831295</c:v>
                </c:pt>
                <c:pt idx="192">
                  <c:v>9445799.4136831295</c:v>
                </c:pt>
                <c:pt idx="193">
                  <c:v>9445799.4136831295</c:v>
                </c:pt>
                <c:pt idx="194">
                  <c:v>9445799.4136831295</c:v>
                </c:pt>
                <c:pt idx="195">
                  <c:v>9445799.4136831295</c:v>
                </c:pt>
                <c:pt idx="196">
                  <c:v>9445799.4136831295</c:v>
                </c:pt>
                <c:pt idx="197">
                  <c:v>9445799.4136831295</c:v>
                </c:pt>
                <c:pt idx="198">
                  <c:v>9445799.4136831295</c:v>
                </c:pt>
                <c:pt idx="199">
                  <c:v>9445799.4136831295</c:v>
                </c:pt>
                <c:pt idx="200">
                  <c:v>9445799.4136831295</c:v>
                </c:pt>
                <c:pt idx="201">
                  <c:v>9445799.4136831295</c:v>
                </c:pt>
                <c:pt idx="202">
                  <c:v>9445799.4136831295</c:v>
                </c:pt>
                <c:pt idx="203">
                  <c:v>9445799.4136831295</c:v>
                </c:pt>
                <c:pt idx="204">
                  <c:v>9445799.4136831295</c:v>
                </c:pt>
                <c:pt idx="205">
                  <c:v>9445799.4136831295</c:v>
                </c:pt>
                <c:pt idx="206">
                  <c:v>9445799.4136831295</c:v>
                </c:pt>
                <c:pt idx="207">
                  <c:v>9445799.4136831295</c:v>
                </c:pt>
                <c:pt idx="208">
                  <c:v>9445799.4136831295</c:v>
                </c:pt>
                <c:pt idx="209">
                  <c:v>9445799.4136831295</c:v>
                </c:pt>
                <c:pt idx="210">
                  <c:v>9445799.4136831295</c:v>
                </c:pt>
                <c:pt idx="211">
                  <c:v>9445799.4136831295</c:v>
                </c:pt>
                <c:pt idx="212">
                  <c:v>9445799.4136831295</c:v>
                </c:pt>
                <c:pt idx="213">
                  <c:v>9445799.4136831295</c:v>
                </c:pt>
                <c:pt idx="214">
                  <c:v>9445799.4136831295</c:v>
                </c:pt>
                <c:pt idx="215">
                  <c:v>9445799.4136831295</c:v>
                </c:pt>
                <c:pt idx="216">
                  <c:v>9445799.4136831295</c:v>
                </c:pt>
                <c:pt idx="217">
                  <c:v>9445799.4136831295</c:v>
                </c:pt>
                <c:pt idx="218">
                  <c:v>9445799.4136831295</c:v>
                </c:pt>
                <c:pt idx="219">
                  <c:v>9445799.4136831295</c:v>
                </c:pt>
                <c:pt idx="220">
                  <c:v>9445799.4136831295</c:v>
                </c:pt>
                <c:pt idx="221">
                  <c:v>9445799.4136831295</c:v>
                </c:pt>
                <c:pt idx="222">
                  <c:v>9445799.4136831295</c:v>
                </c:pt>
                <c:pt idx="223">
                  <c:v>9445799.4136831295</c:v>
                </c:pt>
                <c:pt idx="224">
                  <c:v>9445799.4136831295</c:v>
                </c:pt>
                <c:pt idx="225">
                  <c:v>9445799.4136831295</c:v>
                </c:pt>
                <c:pt idx="226">
                  <c:v>9445799.4136831295</c:v>
                </c:pt>
                <c:pt idx="227">
                  <c:v>9445799.4136831295</c:v>
                </c:pt>
                <c:pt idx="228">
                  <c:v>9445799.4136831295</c:v>
                </c:pt>
                <c:pt idx="229">
                  <c:v>9445799.4136831295</c:v>
                </c:pt>
                <c:pt idx="230">
                  <c:v>9445799.4136831295</c:v>
                </c:pt>
                <c:pt idx="231">
                  <c:v>9445799.4136831295</c:v>
                </c:pt>
                <c:pt idx="232">
                  <c:v>9445799.4136831295</c:v>
                </c:pt>
                <c:pt idx="233">
                  <c:v>9445799.4136831295</c:v>
                </c:pt>
                <c:pt idx="234">
                  <c:v>9445799.4136831295</c:v>
                </c:pt>
                <c:pt idx="235">
                  <c:v>9445799.4136831295</c:v>
                </c:pt>
                <c:pt idx="236">
                  <c:v>9445799.4136831295</c:v>
                </c:pt>
                <c:pt idx="237">
                  <c:v>9445799.4136831295</c:v>
                </c:pt>
                <c:pt idx="238">
                  <c:v>9445799.4136831295</c:v>
                </c:pt>
                <c:pt idx="239">
                  <c:v>9445799.4136831295</c:v>
                </c:pt>
                <c:pt idx="240">
                  <c:v>9445799.4136831295</c:v>
                </c:pt>
                <c:pt idx="241">
                  <c:v>9445799.4136831295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8.4183942896473152</c:v>
                </c:pt>
                <c:pt idx="1">
                  <c:v>9.1318175345326811</c:v>
                </c:pt>
                <c:pt idx="2">
                  <c:v>11.200744944700242</c:v>
                </c:pt>
                <c:pt idx="3">
                  <c:v>15.671530612648533</c:v>
                </c:pt>
                <c:pt idx="4">
                  <c:v>26.146961925048654</c:v>
                </c:pt>
                <c:pt idx="5">
                  <c:v>34.558221982247112</c:v>
                </c:pt>
                <c:pt idx="6">
                  <c:v>39.404743892501699</c:v>
                </c:pt>
                <c:pt idx="7">
                  <c:v>66.001841912537543</c:v>
                </c:pt>
                <c:pt idx="8">
                  <c:v>88.553660271396012</c:v>
                </c:pt>
                <c:pt idx="9">
                  <c:v>115.63798107097462</c:v>
                </c:pt>
                <c:pt idx="10">
                  <c:v>152.04476194996911</c:v>
                </c:pt>
                <c:pt idx="11">
                  <c:v>190.71749035544605</c:v>
                </c:pt>
                <c:pt idx="12">
                  <c:v>233.07537410404899</c:v>
                </c:pt>
                <c:pt idx="13">
                  <c:v>304.98843718849383</c:v>
                </c:pt>
                <c:pt idx="14">
                  <c:v>429.62347806996723</c:v>
                </c:pt>
                <c:pt idx="15">
                  <c:v>509.59822382161673</c:v>
                </c:pt>
                <c:pt idx="16">
                  <c:v>918.03303151848854</c:v>
                </c:pt>
                <c:pt idx="17">
                  <c:v>1300.6419177505102</c:v>
                </c:pt>
                <c:pt idx="18">
                  <c:v>1703.7260511107418</c:v>
                </c:pt>
                <c:pt idx="19">
                  <c:v>2233.0147564911945</c:v>
                </c:pt>
                <c:pt idx="20">
                  <c:v>2945.6532358071863</c:v>
                </c:pt>
                <c:pt idx="21">
                  <c:v>3595.1537579508235</c:v>
                </c:pt>
                <c:pt idx="22">
                  <c:v>4396.2567196326008</c:v>
                </c:pt>
                <c:pt idx="23">
                  <c:v>5595.2358249869458</c:v>
                </c:pt>
                <c:pt idx="24">
                  <c:v>6735.9995935586458</c:v>
                </c:pt>
                <c:pt idx="25">
                  <c:v>7945.6087052617831</c:v>
                </c:pt>
                <c:pt idx="26">
                  <c:v>9231.8394734656085</c:v>
                </c:pt>
                <c:pt idx="27">
                  <c:v>9955.1079591303933</c:v>
                </c:pt>
                <c:pt idx="28">
                  <c:v>11419.337826933117</c:v>
                </c:pt>
                <c:pt idx="29">
                  <c:v>12635.225063191247</c:v>
                </c:pt>
                <c:pt idx="30">
                  <c:v>14053.795843321308</c:v>
                </c:pt>
                <c:pt idx="31">
                  <c:v>15322.761768998907</c:v>
                </c:pt>
                <c:pt idx="32">
                  <c:v>16955.573549568046</c:v>
                </c:pt>
                <c:pt idx="33">
                  <c:v>17893.725116592301</c:v>
                </c:pt>
                <c:pt idx="34">
                  <c:v>19760.72957505444</c:v>
                </c:pt>
                <c:pt idx="35">
                  <c:v>21822.534480332724</c:v>
                </c:pt>
                <c:pt idx="36">
                  <c:v>24099.465019069205</c:v>
                </c:pt>
                <c:pt idx="37">
                  <c:v>26613.967077415527</c:v>
                </c:pt>
                <c:pt idx="38">
                  <c:v>29390.828511641143</c:v>
                </c:pt>
                <c:pt idx="39">
                  <c:v>32457.423505785115</c:v>
                </c:pt>
                <c:pt idx="40">
                  <c:v>35843.982425219052</c:v>
                </c:pt>
                <c:pt idx="41">
                  <c:v>39583.889826326325</c:v>
                </c:pt>
                <c:pt idx="42">
                  <c:v>43714.013560064537</c:v>
                </c:pt>
                <c:pt idx="43">
                  <c:v>48275.068213700441</c:v>
                </c:pt>
                <c:pt idx="44">
                  <c:v>53312.016473510703</c:v>
                </c:pt>
                <c:pt idx="45">
                  <c:v>58874.512365065282</c:v>
                </c:pt>
                <c:pt idx="46">
                  <c:v>65017.39074053763</c:v>
                </c:pt>
                <c:pt idx="47">
                  <c:v>71801.207838387185</c:v>
                </c:pt>
                <c:pt idx="48">
                  <c:v>79292.838244228857</c:v>
                </c:pt>
                <c:pt idx="49">
                  <c:v>87566.134137704925</c:v>
                </c:pt>
                <c:pt idx="50">
                  <c:v>96702.653324187399</c:v>
                </c:pt>
                <c:pt idx="51">
                  <c:v>106792.46322821702</c:v>
                </c:pt>
                <c:pt idx="52">
                  <c:v>117935.02877441258</c:v>
                </c:pt>
                <c:pt idx="53">
                  <c:v>130240.1929085435</c:v>
                </c:pt>
                <c:pt idx="54">
                  <c:v>143829.25942470151</c:v>
                </c:pt>
                <c:pt idx="55">
                  <c:v>158836.18877303635</c:v>
                </c:pt>
                <c:pt idx="56">
                  <c:v>175408.91863627839</c:v>
                </c:pt>
                <c:pt idx="57">
                  <c:v>193710.82229323598</c:v>
                </c:pt>
                <c:pt idx="58">
                  <c:v>213922.31914575462</c:v>
                </c:pt>
                <c:pt idx="59">
                  <c:v>236242.65328564474</c:v>
                </c:pt>
                <c:pt idx="60">
                  <c:v>260891.85763461719</c:v>
                </c:pt>
                <c:pt idx="61">
                  <c:v>288112.92301963532</c:v>
                </c:pt>
                <c:pt idx="62">
                  <c:v>318174.19356633845</c:v>
                </c:pt>
                <c:pt idx="63">
                  <c:v>351372.01202422468</c:v>
                </c:pt>
                <c:pt idx="64">
                  <c:v>388033.6411010981</c:v>
                </c:pt>
                <c:pt idx="65">
                  <c:v>428520.48960517388</c:v>
                </c:pt>
                <c:pt idx="66">
                  <c:v>473231.67519801488</c:v>
                </c:pt>
                <c:pt idx="67">
                  <c:v>522607.95887976966</c:v>
                </c:pt>
                <c:pt idx="68">
                  <c:v>577136.08999270271</c:v>
                </c:pt>
                <c:pt idx="69">
                  <c:v>637353.60457588115</c:v>
                </c:pt>
                <c:pt idx="70">
                  <c:v>703854.12437299639</c:v>
                </c:pt>
                <c:pt idx="71">
                  <c:v>777293.20873072068</c:v>
                </c:pt>
                <c:pt idx="72">
                  <c:v>858394.81707536522</c:v>
                </c:pt>
                <c:pt idx="73">
                  <c:v>947958.44567466865</c:v>
                </c:pt>
                <c:pt idx="74">
                  <c:v>1046867.0090386117</c:v>
                </c:pt>
                <c:pt idx="75">
                  <c:v>1156095.5436537801</c:v>
                </c:pt>
                <c:pt idx="76">
                  <c:v>1276720.8198523268</c:v>
                </c:pt>
                <c:pt idx="77">
                  <c:v>1409931.9565689322</c:v>
                </c:pt>
                <c:pt idx="78">
                  <c:v>1557042.1436255977</c:v>
                </c:pt>
                <c:pt idx="79">
                  <c:v>1719501.5871020632</c:v>
                </c:pt>
                <c:pt idx="80">
                  <c:v>1898911.8054067721</c:v>
                </c:pt>
                <c:pt idx="81">
                  <c:v>2097041.4169784517</c:v>
                </c:pt>
                <c:pt idx="82">
                  <c:v>2315843.5752528124</c:v>
                </c:pt>
                <c:pt idx="83">
                  <c:v>2557475.2227675426</c:v>
                </c:pt>
                <c:pt idx="84">
                  <c:v>2824318.3542117556</c:v>
                </c:pt>
                <c:pt idx="85">
                  <c:v>3119003.4980301494</c:v>
                </c:pt>
                <c:pt idx="86">
                  <c:v>3444435.6480625444</c:v>
                </c:pt>
                <c:pt idx="87">
                  <c:v>3803822.9008518276</c:v>
                </c:pt>
                <c:pt idx="88">
                  <c:v>4200708.0809256807</c:v>
                </c:pt>
                <c:pt idx="89">
                  <c:v>4639003.6658128016</c:v>
                </c:pt>
                <c:pt idx="90">
                  <c:v>5123030.3550829738</c:v>
                </c:pt>
                <c:pt idx="91">
                  <c:v>5657559.663622967</c:v>
                </c:pt>
                <c:pt idx="92">
                  <c:v>6247860.959030997</c:v>
                </c:pt>
                <c:pt idx="93">
                  <c:v>6899753.4068224309</c:v>
                </c:pt>
                <c:pt idx="94">
                  <c:v>7619663.3355203886</c:v>
                </c:pt>
                <c:pt idx="95">
                  <c:v>8414687.5871339217</c:v>
                </c:pt>
                <c:pt idx="96">
                  <c:v>9292663.4775301255</c:v>
                </c:pt>
                <c:pt idx="97">
                  <c:v>9445799.4136831295</c:v>
                </c:pt>
                <c:pt idx="98">
                  <c:v>9445799.4136831295</c:v>
                </c:pt>
                <c:pt idx="99">
                  <c:v>9445799.4136831295</c:v>
                </c:pt>
                <c:pt idx="100">
                  <c:v>9445799.4136831295</c:v>
                </c:pt>
                <c:pt idx="101">
                  <c:v>9445799.4136831295</c:v>
                </c:pt>
                <c:pt idx="102">
                  <c:v>9445799.4136831295</c:v>
                </c:pt>
                <c:pt idx="103">
                  <c:v>9445799.4136831295</c:v>
                </c:pt>
                <c:pt idx="104">
                  <c:v>9445799.4136831295</c:v>
                </c:pt>
                <c:pt idx="105">
                  <c:v>9445799.4136831295</c:v>
                </c:pt>
                <c:pt idx="106">
                  <c:v>9445799.4136831295</c:v>
                </c:pt>
                <c:pt idx="107">
                  <c:v>9445799.4136831295</c:v>
                </c:pt>
                <c:pt idx="108">
                  <c:v>9445799.4136831295</c:v>
                </c:pt>
                <c:pt idx="109">
                  <c:v>9445799.4136831295</c:v>
                </c:pt>
                <c:pt idx="110">
                  <c:v>9445799.4136831295</c:v>
                </c:pt>
                <c:pt idx="111">
                  <c:v>9445799.4136831295</c:v>
                </c:pt>
                <c:pt idx="112">
                  <c:v>9445799.4136831295</c:v>
                </c:pt>
                <c:pt idx="113">
                  <c:v>9445799.4136831295</c:v>
                </c:pt>
                <c:pt idx="114">
                  <c:v>9445799.4136831295</c:v>
                </c:pt>
                <c:pt idx="115">
                  <c:v>9445799.4136831295</c:v>
                </c:pt>
                <c:pt idx="116">
                  <c:v>9445799.4136831295</c:v>
                </c:pt>
                <c:pt idx="117">
                  <c:v>9445799.4136831295</c:v>
                </c:pt>
                <c:pt idx="118">
                  <c:v>9445799.4136831295</c:v>
                </c:pt>
                <c:pt idx="119">
                  <c:v>9445799.4136831295</c:v>
                </c:pt>
                <c:pt idx="120">
                  <c:v>9445799.4136831295</c:v>
                </c:pt>
                <c:pt idx="121">
                  <c:v>9445799.4136831295</c:v>
                </c:pt>
                <c:pt idx="122">
                  <c:v>9445799.4136831295</c:v>
                </c:pt>
                <c:pt idx="123">
                  <c:v>9445799.4136831295</c:v>
                </c:pt>
                <c:pt idx="124">
                  <c:v>9445799.4136831295</c:v>
                </c:pt>
                <c:pt idx="125">
                  <c:v>9445799.4136831295</c:v>
                </c:pt>
                <c:pt idx="126">
                  <c:v>9445799.4136831295</c:v>
                </c:pt>
                <c:pt idx="127">
                  <c:v>9445799.4136831295</c:v>
                </c:pt>
                <c:pt idx="128">
                  <c:v>9445799.4136831295</c:v>
                </c:pt>
                <c:pt idx="129">
                  <c:v>9445799.4136831295</c:v>
                </c:pt>
                <c:pt idx="130">
                  <c:v>9445799.4136831295</c:v>
                </c:pt>
                <c:pt idx="131">
                  <c:v>9445799.4136831295</c:v>
                </c:pt>
                <c:pt idx="132">
                  <c:v>9445799.4136831295</c:v>
                </c:pt>
                <c:pt idx="133">
                  <c:v>9445799.4136831295</c:v>
                </c:pt>
                <c:pt idx="134">
                  <c:v>9445799.4136831295</c:v>
                </c:pt>
                <c:pt idx="135">
                  <c:v>9445799.4136831295</c:v>
                </c:pt>
                <c:pt idx="136">
                  <c:v>9445799.4136831295</c:v>
                </c:pt>
                <c:pt idx="137">
                  <c:v>9445799.4136831295</c:v>
                </c:pt>
                <c:pt idx="138">
                  <c:v>9445799.4136831295</c:v>
                </c:pt>
                <c:pt idx="139">
                  <c:v>9445799.4136831295</c:v>
                </c:pt>
                <c:pt idx="140">
                  <c:v>9445799.4136831295</c:v>
                </c:pt>
                <c:pt idx="141">
                  <c:v>9445799.4136831295</c:v>
                </c:pt>
                <c:pt idx="142">
                  <c:v>9445799.4136831295</c:v>
                </c:pt>
                <c:pt idx="143">
                  <c:v>9445799.4136831295</c:v>
                </c:pt>
                <c:pt idx="144">
                  <c:v>9445799.4136831295</c:v>
                </c:pt>
                <c:pt idx="145">
                  <c:v>9445799.4136831295</c:v>
                </c:pt>
                <c:pt idx="146">
                  <c:v>9445799.4136831295</c:v>
                </c:pt>
                <c:pt idx="147">
                  <c:v>9445799.4136831295</c:v>
                </c:pt>
                <c:pt idx="148">
                  <c:v>9445799.4136831295</c:v>
                </c:pt>
                <c:pt idx="149">
                  <c:v>9445799.4136831295</c:v>
                </c:pt>
                <c:pt idx="150">
                  <c:v>9445799.4136831295</c:v>
                </c:pt>
                <c:pt idx="151">
                  <c:v>9445799.4136831295</c:v>
                </c:pt>
                <c:pt idx="152">
                  <c:v>9445799.4136831295</c:v>
                </c:pt>
                <c:pt idx="153">
                  <c:v>9445799.4136831295</c:v>
                </c:pt>
                <c:pt idx="154">
                  <c:v>9445799.4136831295</c:v>
                </c:pt>
                <c:pt idx="155">
                  <c:v>9445799.4136831295</c:v>
                </c:pt>
                <c:pt idx="156">
                  <c:v>9445799.4136831295</c:v>
                </c:pt>
                <c:pt idx="157">
                  <c:v>9445799.4136831295</c:v>
                </c:pt>
                <c:pt idx="158">
                  <c:v>9445799.4136831295</c:v>
                </c:pt>
                <c:pt idx="159">
                  <c:v>9445799.4136831295</c:v>
                </c:pt>
                <c:pt idx="160">
                  <c:v>9445799.4136831295</c:v>
                </c:pt>
                <c:pt idx="161">
                  <c:v>9445799.4136831295</c:v>
                </c:pt>
                <c:pt idx="162">
                  <c:v>9445799.4136831295</c:v>
                </c:pt>
                <c:pt idx="163">
                  <c:v>9445799.4136831295</c:v>
                </c:pt>
                <c:pt idx="164">
                  <c:v>9445799.4136831295</c:v>
                </c:pt>
                <c:pt idx="165">
                  <c:v>9445799.4136831295</c:v>
                </c:pt>
                <c:pt idx="166">
                  <c:v>9445799.4136831295</c:v>
                </c:pt>
                <c:pt idx="167">
                  <c:v>9445799.4136831295</c:v>
                </c:pt>
                <c:pt idx="168">
                  <c:v>9445799.4136831295</c:v>
                </c:pt>
                <c:pt idx="169">
                  <c:v>9445799.4136831295</c:v>
                </c:pt>
                <c:pt idx="170">
                  <c:v>9445799.4136831295</c:v>
                </c:pt>
                <c:pt idx="171">
                  <c:v>9445799.4136831295</c:v>
                </c:pt>
                <c:pt idx="172">
                  <c:v>9445799.4136831295</c:v>
                </c:pt>
                <c:pt idx="173">
                  <c:v>9445799.4136831295</c:v>
                </c:pt>
                <c:pt idx="174">
                  <c:v>9445799.4136831295</c:v>
                </c:pt>
                <c:pt idx="175">
                  <c:v>9445799.4136831295</c:v>
                </c:pt>
                <c:pt idx="176">
                  <c:v>9445799.4136831295</c:v>
                </c:pt>
                <c:pt idx="177">
                  <c:v>9445799.4136831295</c:v>
                </c:pt>
                <c:pt idx="178">
                  <c:v>9445799.4136831295</c:v>
                </c:pt>
                <c:pt idx="179">
                  <c:v>9445799.4136831295</c:v>
                </c:pt>
                <c:pt idx="180">
                  <c:v>9445799.4136831295</c:v>
                </c:pt>
                <c:pt idx="181">
                  <c:v>9445799.4136831295</c:v>
                </c:pt>
                <c:pt idx="182">
                  <c:v>9445799.4136831295</c:v>
                </c:pt>
                <c:pt idx="183">
                  <c:v>9445799.4136831295</c:v>
                </c:pt>
                <c:pt idx="184">
                  <c:v>9445799.4136831295</c:v>
                </c:pt>
                <c:pt idx="185">
                  <c:v>9445799.4136831295</c:v>
                </c:pt>
                <c:pt idx="186">
                  <c:v>9445799.4136831295</c:v>
                </c:pt>
                <c:pt idx="187">
                  <c:v>9445799.4136831295</c:v>
                </c:pt>
                <c:pt idx="188">
                  <c:v>9445799.4136831295</c:v>
                </c:pt>
                <c:pt idx="189">
                  <c:v>9445799.4136831295</c:v>
                </c:pt>
                <c:pt idx="190">
                  <c:v>9445799.4136831295</c:v>
                </c:pt>
                <c:pt idx="191">
                  <c:v>9445799.4136831295</c:v>
                </c:pt>
                <c:pt idx="192">
                  <c:v>9445799.4136831295</c:v>
                </c:pt>
                <c:pt idx="193">
                  <c:v>9445799.4136831295</c:v>
                </c:pt>
                <c:pt idx="194">
                  <c:v>9445799.4136831295</c:v>
                </c:pt>
                <c:pt idx="195">
                  <c:v>9445799.4136831295</c:v>
                </c:pt>
                <c:pt idx="196">
                  <c:v>9445799.4136831295</c:v>
                </c:pt>
                <c:pt idx="197">
                  <c:v>9445799.4136831295</c:v>
                </c:pt>
                <c:pt idx="198">
                  <c:v>9445799.4136831295</c:v>
                </c:pt>
                <c:pt idx="199">
                  <c:v>9445799.4136831295</c:v>
                </c:pt>
                <c:pt idx="200">
                  <c:v>9445799.4136831295</c:v>
                </c:pt>
                <c:pt idx="201">
                  <c:v>9445799.4136831295</c:v>
                </c:pt>
                <c:pt idx="202">
                  <c:v>9445799.4136831295</c:v>
                </c:pt>
                <c:pt idx="203">
                  <c:v>9445799.4136831295</c:v>
                </c:pt>
                <c:pt idx="204">
                  <c:v>9445799.4136831295</c:v>
                </c:pt>
                <c:pt idx="205">
                  <c:v>9445799.4136831295</c:v>
                </c:pt>
                <c:pt idx="206">
                  <c:v>9445799.4136831295</c:v>
                </c:pt>
                <c:pt idx="207">
                  <c:v>9445799.4136831295</c:v>
                </c:pt>
                <c:pt idx="208">
                  <c:v>9445799.4136831295</c:v>
                </c:pt>
                <c:pt idx="209">
                  <c:v>9445799.4136831295</c:v>
                </c:pt>
                <c:pt idx="210">
                  <c:v>9445799.4136831295</c:v>
                </c:pt>
                <c:pt idx="211">
                  <c:v>9445799.4136831295</c:v>
                </c:pt>
                <c:pt idx="212">
                  <c:v>9445799.4136831295</c:v>
                </c:pt>
                <c:pt idx="213">
                  <c:v>9445799.4136831295</c:v>
                </c:pt>
                <c:pt idx="214">
                  <c:v>9445799.4136831295</c:v>
                </c:pt>
                <c:pt idx="215">
                  <c:v>9445799.4136831295</c:v>
                </c:pt>
                <c:pt idx="216">
                  <c:v>9445799.4136831295</c:v>
                </c:pt>
                <c:pt idx="217">
                  <c:v>9445799.4136831295</c:v>
                </c:pt>
                <c:pt idx="218">
                  <c:v>9445799.4136831295</c:v>
                </c:pt>
                <c:pt idx="219">
                  <c:v>9445799.4136831295</c:v>
                </c:pt>
                <c:pt idx="220">
                  <c:v>9445799.4136831295</c:v>
                </c:pt>
                <c:pt idx="221">
                  <c:v>9445799.4136831295</c:v>
                </c:pt>
                <c:pt idx="222">
                  <c:v>9445799.4136831295</c:v>
                </c:pt>
                <c:pt idx="223">
                  <c:v>9445799.4136831295</c:v>
                </c:pt>
                <c:pt idx="224">
                  <c:v>9445799.4136831295</c:v>
                </c:pt>
                <c:pt idx="225">
                  <c:v>9445799.4136831295</c:v>
                </c:pt>
                <c:pt idx="226">
                  <c:v>9445799.4136831295</c:v>
                </c:pt>
                <c:pt idx="227">
                  <c:v>9445799.4136831295</c:v>
                </c:pt>
                <c:pt idx="228">
                  <c:v>9445799.4136831295</c:v>
                </c:pt>
                <c:pt idx="229">
                  <c:v>9445799.4136831295</c:v>
                </c:pt>
                <c:pt idx="230">
                  <c:v>9445799.4136831295</c:v>
                </c:pt>
                <c:pt idx="231">
                  <c:v>9445799.4136831295</c:v>
                </c:pt>
                <c:pt idx="232">
                  <c:v>9445799.4136831295</c:v>
                </c:pt>
                <c:pt idx="233">
                  <c:v>9445799.4136831295</c:v>
                </c:pt>
                <c:pt idx="234">
                  <c:v>9445799.4136831295</c:v>
                </c:pt>
                <c:pt idx="235">
                  <c:v>9445799.4136831295</c:v>
                </c:pt>
                <c:pt idx="236">
                  <c:v>9445799.4136831295</c:v>
                </c:pt>
                <c:pt idx="237">
                  <c:v>9445799.4136831295</c:v>
                </c:pt>
                <c:pt idx="238">
                  <c:v>9445799.4136831295</c:v>
                </c:pt>
                <c:pt idx="239">
                  <c:v>9445799.4136831295</c:v>
                </c:pt>
                <c:pt idx="240">
                  <c:v>9445799.4136831295</c:v>
                </c:pt>
                <c:pt idx="241">
                  <c:v>9445799.4136831295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1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8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45053.979986281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276984.66116322903</c:v>
                </c:pt>
                <c:pt idx="35">
                  <c:v>305884.82554755016</c:v>
                </c:pt>
                <c:pt idx="36">
                  <c:v>337800.38976640796</c:v>
                </c:pt>
                <c:pt idx="37">
                  <c:v>373045.97611887334</c:v>
                </c:pt>
                <c:pt idx="38">
                  <c:v>411969.03412312729</c:v>
                </c:pt>
                <c:pt idx="39">
                  <c:v>454953.26565929933</c:v>
                </c:pt>
                <c:pt idx="40">
                  <c:v>502422.407486576</c:v>
                </c:pt>
                <c:pt idx="41">
                  <c:v>554844.40842247498</c:v>
                </c:pt>
                <c:pt idx="42">
                  <c:v>612736.04236274352</c:v>
                </c:pt>
                <c:pt idx="43">
                  <c:v>676668.00261683902</c:v>
                </c:pt>
                <c:pt idx="44">
                  <c:v>747270.52777873795</c:v>
                </c:pt>
                <c:pt idx="45">
                  <c:v>825239.61459267221</c:v>
                </c:pt>
                <c:pt idx="46">
                  <c:v>911343.87905996467</c:v>
                </c:pt>
                <c:pt idx="47">
                  <c:v>1006432.133423468</c:v>
                </c:pt>
                <c:pt idx="48">
                  <c:v>1111441.7537232025</c:v>
                </c:pt>
                <c:pt idx="49">
                  <c:v>1227407.9204102079</c:v>
                </c:pt>
                <c:pt idx="50">
                  <c:v>1355473.8231121944</c:v>
                </c:pt>
                <c:pt idx="51">
                  <c:v>1496901.9301491452</c:v>
                </c:pt>
                <c:pt idx="52">
                  <c:v>1653086.4338932862</c:v>
                </c:pt>
                <c:pt idx="53">
                  <c:v>1825566.9946592608</c:v>
                </c:pt>
                <c:pt idx="54">
                  <c:v>2016043.9186112063</c:v>
                </c:pt>
                <c:pt idx="55">
                  <c:v>2226394.9193099039</c:v>
                </c:pt>
                <c:pt idx="56">
                  <c:v>2458693.6281346348</c:v>
                </c:pt>
                <c:pt idx="57">
                  <c:v>2715230.0360547099</c:v>
                </c:pt>
                <c:pt idx="58">
                  <c:v>2998533.0682648011</c:v>
                </c:pt>
                <c:pt idx="59">
                  <c:v>3311395.5142238839</c:v>
                </c:pt>
                <c:pt idx="60">
                  <c:v>3656901.5588570824</c:v>
                </c:pt>
                <c:pt idx="61">
                  <c:v>4038457.1863218429</c:v>
                </c:pt>
                <c:pt idx="62">
                  <c:v>4459823.7560575046</c:v>
                </c:pt>
                <c:pt idx="63">
                  <c:v>4925155.0821095528</c:v>
                </c:pt>
                <c:pt idx="64">
                  <c:v>5439038.3812549887</c:v>
                </c:pt>
                <c:pt idx="65">
                  <c:v>6006539.4935937282</c:v>
                </c:pt>
                <c:pt idx="66">
                  <c:v>6633252.8213887215</c:v>
                </c:pt>
                <c:pt idx="67">
                  <c:v>7325356.4784498066</c:v>
                </c:pt>
                <c:pt idx="68">
                  <c:v>8089673.1937216055</c:v>
                </c:pt>
                <c:pt idx="69">
                  <c:v>8933737.5694605019</c:v>
                </c:pt>
                <c:pt idx="70">
                  <c:v>9865870.357028991</c:v>
                </c:pt>
                <c:pt idx="71">
                  <c:v>10895260.482515084</c:v>
                </c:pt>
                <c:pt idx="72">
                  <c:v>12032055.630781891</c:v>
                </c:pt>
                <c:pt idx="73">
                  <c:v>13287462.280921174</c:v>
                </c:pt>
                <c:pt idx="74">
                  <c:v>14673856.179256177</c:v>
                </c:pt>
                <c:pt idx="75">
                  <c:v>16204904.338931989</c:v>
                </c:pt>
                <c:pt idx="76">
                  <c:v>17895699.768760309</c:v>
                </c:pt>
                <c:pt idx="77">
                  <c:v>19762910.25946993</c:v>
                </c:pt>
                <c:pt idx="78">
                  <c:v>21824942.694091588</c:v>
                </c:pt>
                <c:pt idx="79">
                  <c:v>24102124.502242092</c:v>
                </c:pt>
                <c:pt idx="80">
                  <c:v>26616904.047076475</c:v>
                </c:pt>
                <c:pt idx="81">
                  <c:v>29394071.920314405</c:v>
                </c:pt>
                <c:pt idx="82">
                  <c:v>32461005.326857928</c:v>
                </c:pt>
                <c:pt idx="83">
                  <c:v>35847937.968133949</c:v>
                </c:pt>
                <c:pt idx="84">
                  <c:v>39588258.08466015</c:v>
                </c:pt>
                <c:pt idx="85">
                  <c:v>43718837.595925502</c:v>
                </c:pt>
                <c:pt idx="86">
                  <c:v>48280395.58223258</c:v>
                </c:pt>
                <c:pt idx="87">
                  <c:v>53317899.691690497</c:v>
                </c:pt>
                <c:pt idx="88">
                  <c:v>58881009.429411829</c:v>
                </c:pt>
                <c:pt idx="89">
                  <c:v>65024565.698839903</c:v>
                </c:pt>
                <c:pt idx="90">
                  <c:v>71809131.421084449</c:v>
                </c:pt>
                <c:pt idx="91">
                  <c:v>79301588.561668396</c:v>
                </c:pt>
                <c:pt idx="92">
                  <c:v>87575797.450150594</c:v>
                </c:pt>
                <c:pt idx="93">
                  <c:v>96713324.892169684</c:v>
                </c:pt>
                <c:pt idx="94">
                  <c:v>106804248.25160739</c:v>
                </c:pt>
                <c:pt idx="95">
                  <c:v>117948043.42947938</c:v>
                </c:pt>
                <c:pt idx="96">
                  <c:v>130254565.4932128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275896.5</c:v>
                </c:pt>
                <c:pt idx="35">
                  <c:v>303486.15000000002</c:v>
                </c:pt>
                <c:pt idx="36">
                  <c:v>333834.76500000007</c:v>
                </c:pt>
                <c:pt idx="37">
                  <c:v>367218.24150000012</c:v>
                </c:pt>
                <c:pt idx="38">
                  <c:v>403940.06565000018</c:v>
                </c:pt>
                <c:pt idx="39">
                  <c:v>444334.07221500023</c:v>
                </c:pt>
                <c:pt idx="40">
                  <c:v>488767.47943650029</c:v>
                </c:pt>
                <c:pt idx="41">
                  <c:v>537644.22738015035</c:v>
                </c:pt>
                <c:pt idx="42">
                  <c:v>591408.65011816542</c:v>
                </c:pt>
                <c:pt idx="43">
                  <c:v>650549.51512998203</c:v>
                </c:pt>
                <c:pt idx="44">
                  <c:v>715604.46664298023</c:v>
                </c:pt>
                <c:pt idx="45">
                  <c:v>787164.9133072783</c:v>
                </c:pt>
                <c:pt idx="46">
                  <c:v>865881.40463800624</c:v>
                </c:pt>
                <c:pt idx="47">
                  <c:v>952469.54510180699</c:v>
                </c:pt>
                <c:pt idx="48">
                  <c:v>1047716.4996119877</c:v>
                </c:pt>
                <c:pt idx="49">
                  <c:v>1152488.1495731866</c:v>
                </c:pt>
                <c:pt idx="50">
                  <c:v>1267736.9645305055</c:v>
                </c:pt>
                <c:pt idx="51">
                  <c:v>1394510.6609835562</c:v>
                </c:pt>
                <c:pt idx="52">
                  <c:v>1533961.7270819119</c:v>
                </c:pt>
                <c:pt idx="53">
                  <c:v>1687357.8997901031</c:v>
                </c:pt>
                <c:pt idx="54">
                  <c:v>1856093.6897691134</c:v>
                </c:pt>
                <c:pt idx="55">
                  <c:v>2041703.058746025</c:v>
                </c:pt>
                <c:pt idx="56">
                  <c:v>2245873.3646206278</c:v>
                </c:pt>
                <c:pt idx="57">
                  <c:v>2470460.7010826906</c:v>
                </c:pt>
                <c:pt idx="58">
                  <c:v>2717506.77119096</c:v>
                </c:pt>
                <c:pt idx="59">
                  <c:v>2989257.4483100562</c:v>
                </c:pt>
                <c:pt idx="60">
                  <c:v>3288183.1931410623</c:v>
                </c:pt>
                <c:pt idx="61">
                  <c:v>3617001.5124551686</c:v>
                </c:pt>
                <c:pt idx="62">
                  <c:v>3978701.6637006858</c:v>
                </c:pt>
                <c:pt idx="63">
                  <c:v>4376571.8300707545</c:v>
                </c:pt>
                <c:pt idx="64">
                  <c:v>4814229.01307783</c:v>
                </c:pt>
                <c:pt idx="65">
                  <c:v>5295651.9143856131</c:v>
                </c:pt>
                <c:pt idx="66">
                  <c:v>5825217.1058241753</c:v>
                </c:pt>
                <c:pt idx="67">
                  <c:v>6407738.8164065937</c:v>
                </c:pt>
                <c:pt idx="68">
                  <c:v>7048512.6980472533</c:v>
                </c:pt>
                <c:pt idx="69">
                  <c:v>7753363.9678519797</c:v>
                </c:pt>
                <c:pt idx="70">
                  <c:v>8528700.3646371774</c:v>
                </c:pt>
                <c:pt idx="71">
                  <c:v>9381570.4011008963</c:v>
                </c:pt>
                <c:pt idx="72">
                  <c:v>10319727.441210987</c:v>
                </c:pt>
                <c:pt idx="73">
                  <c:v>11351700.185332086</c:v>
                </c:pt>
                <c:pt idx="74">
                  <c:v>12486870.203865295</c:v>
                </c:pt>
                <c:pt idx="75">
                  <c:v>13735557.224251825</c:v>
                </c:pt>
                <c:pt idx="76">
                  <c:v>15109112.946677009</c:v>
                </c:pt>
                <c:pt idx="77">
                  <c:v>16620024.241344711</c:v>
                </c:pt>
                <c:pt idx="78">
                  <c:v>18282026.665479183</c:v>
                </c:pt>
                <c:pt idx="79">
                  <c:v>20110229.332027104</c:v>
                </c:pt>
                <c:pt idx="80">
                  <c:v>22121252.265229817</c:v>
                </c:pt>
                <c:pt idx="81">
                  <c:v>24333377.4917528</c:v>
                </c:pt>
                <c:pt idx="82">
                  <c:v>26766715.24092808</c:v>
                </c:pt>
                <c:pt idx="83">
                  <c:v>29443386.765020892</c:v>
                </c:pt>
                <c:pt idx="84">
                  <c:v>32387725.441522986</c:v>
                </c:pt>
                <c:pt idx="85">
                  <c:v>35626497.98567529</c:v>
                </c:pt>
                <c:pt idx="86">
                  <c:v>39189147.784242824</c:v>
                </c:pt>
                <c:pt idx="87">
                  <c:v>43108062.562667109</c:v>
                </c:pt>
                <c:pt idx="88">
                  <c:v>47418868.818933822</c:v>
                </c:pt>
                <c:pt idx="89">
                  <c:v>52160755.700827211</c:v>
                </c:pt>
                <c:pt idx="90">
                  <c:v>57376831.270909935</c:v>
                </c:pt>
                <c:pt idx="91">
                  <c:v>63114514.398000933</c:v>
                </c:pt>
                <c:pt idx="92">
                  <c:v>69425965.837801039</c:v>
                </c:pt>
                <c:pt idx="93">
                  <c:v>76368562.421581149</c:v>
                </c:pt>
                <c:pt idx="94">
                  <c:v>84005418.663739264</c:v>
                </c:pt>
                <c:pt idx="95">
                  <c:v>92405960.530113205</c:v>
                </c:pt>
                <c:pt idx="96">
                  <c:v>101646556.58312453</c:v>
                </c:pt>
                <c:pt idx="97">
                  <c:v>111811212.241437</c:v>
                </c:pt>
                <c:pt idx="98">
                  <c:v>122992333.46558072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313518.75</c:v>
                </c:pt>
                <c:pt idx="35">
                  <c:v>391898.4375</c:v>
                </c:pt>
                <c:pt idx="36">
                  <c:v>489873.046875</c:v>
                </c:pt>
                <c:pt idx="37">
                  <c:v>612341.30859375</c:v>
                </c:pt>
                <c:pt idx="38">
                  <c:v>765426.6357421875</c:v>
                </c:pt>
                <c:pt idx="39">
                  <c:v>956783.29467773438</c:v>
                </c:pt>
                <c:pt idx="40">
                  <c:v>1195979.118347168</c:v>
                </c:pt>
                <c:pt idx="41">
                  <c:v>1494973.89793396</c:v>
                </c:pt>
                <c:pt idx="42">
                  <c:v>1868717.37241745</c:v>
                </c:pt>
                <c:pt idx="43">
                  <c:v>2335896.7155218124</c:v>
                </c:pt>
                <c:pt idx="44">
                  <c:v>2919870.8944022655</c:v>
                </c:pt>
                <c:pt idx="45">
                  <c:v>3649838.6180028319</c:v>
                </c:pt>
                <c:pt idx="46">
                  <c:v>4562298.2725035399</c:v>
                </c:pt>
                <c:pt idx="47">
                  <c:v>5702872.8406294249</c:v>
                </c:pt>
                <c:pt idx="48">
                  <c:v>7128591.0507867811</c:v>
                </c:pt>
                <c:pt idx="49">
                  <c:v>8910738.8134834766</c:v>
                </c:pt>
                <c:pt idx="50">
                  <c:v>11138423.516854346</c:v>
                </c:pt>
                <c:pt idx="51">
                  <c:v>13923029.396067932</c:v>
                </c:pt>
                <c:pt idx="52">
                  <c:v>17403786.745084915</c:v>
                </c:pt>
                <c:pt idx="53">
                  <c:v>21754733.431356143</c:v>
                </c:pt>
                <c:pt idx="54">
                  <c:v>27193416.78919518</c:v>
                </c:pt>
                <c:pt idx="55">
                  <c:v>33991770.986493975</c:v>
                </c:pt>
                <c:pt idx="56">
                  <c:v>42489713.733117469</c:v>
                </c:pt>
                <c:pt idx="57">
                  <c:v>53112142.166396834</c:v>
                </c:pt>
                <c:pt idx="58">
                  <c:v>66390177.707996041</c:v>
                </c:pt>
                <c:pt idx="59">
                  <c:v>82987722.134995043</c:v>
                </c:pt>
                <c:pt idx="60">
                  <c:v>103734652.6687438</c:v>
                </c:pt>
                <c:pt idx="61">
                  <c:v>129668315.83592975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351141</c:v>
                </c:pt>
                <c:pt idx="35">
                  <c:v>491597.39999999997</c:v>
                </c:pt>
                <c:pt idx="36">
                  <c:v>688236.35999999987</c:v>
                </c:pt>
                <c:pt idx="37">
                  <c:v>963530.90399999975</c:v>
                </c:pt>
                <c:pt idx="38">
                  <c:v>1348943.2655999996</c:v>
                </c:pt>
                <c:pt idx="39">
                  <c:v>1888520.5718399992</c:v>
                </c:pt>
                <c:pt idx="40">
                  <c:v>2643928.8005759986</c:v>
                </c:pt>
                <c:pt idx="41">
                  <c:v>3701500.3208063976</c:v>
                </c:pt>
                <c:pt idx="42">
                  <c:v>5182100.4491289565</c:v>
                </c:pt>
                <c:pt idx="43">
                  <c:v>7254940.6287805391</c:v>
                </c:pt>
                <c:pt idx="44">
                  <c:v>10156916.880292755</c:v>
                </c:pt>
                <c:pt idx="45">
                  <c:v>14219683.632409856</c:v>
                </c:pt>
                <c:pt idx="46">
                  <c:v>19907557.085373797</c:v>
                </c:pt>
                <c:pt idx="47">
                  <c:v>27870579.919523314</c:v>
                </c:pt>
                <c:pt idx="48">
                  <c:v>39018811.887332633</c:v>
                </c:pt>
                <c:pt idx="49">
                  <c:v>54626336.642265685</c:v>
                </c:pt>
                <c:pt idx="50">
                  <c:v>76476871.299171954</c:v>
                </c:pt>
                <c:pt idx="51">
                  <c:v>107067619.81884073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0.3143665522843197</c:v>
                </c:pt>
                <c:pt idx="17">
                  <c:v>0.35110166449018254</c:v>
                </c:pt>
                <c:pt idx="18">
                  <c:v>0.39677150521011123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0.26379662137589666</c:v>
                </c:pt>
                <c:pt idx="25">
                  <c:v>0.24503438252293117</c:v>
                </c:pt>
                <c:pt idx="26">
                  <c:v>0.22473265496050501</c:v>
                </c:pt>
                <c:pt idx="27">
                  <c:v>0.2015605003979597</c:v>
                </c:pt>
                <c:pt idx="28">
                  <c:v>0.17950665849662154</c:v>
                </c:pt>
                <c:pt idx="29">
                  <c:v>0.15500175350256185</c:v>
                </c:pt>
                <c:pt idx="30">
                  <c:v>0.13607757863580838</c:v>
                </c:pt>
                <c:pt idx="31">
                  <c:v>0.12050746743483387</c:v>
                </c:pt>
                <c:pt idx="32">
                  <c:v>0.11328077843351318</c:v>
                </c:pt>
                <c:pt idx="33">
                  <c:v>0.10433850113920233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276984.66116322903</c:v>
                </c:pt>
                <c:pt idx="35">
                  <c:v>305884.82554755016</c:v>
                </c:pt>
                <c:pt idx="36">
                  <c:v>337800.38976640796</c:v>
                </c:pt>
                <c:pt idx="37">
                  <c:v>373045.97611887334</c:v>
                </c:pt>
                <c:pt idx="38">
                  <c:v>411969.03412312729</c:v>
                </c:pt>
                <c:pt idx="39">
                  <c:v>454953.26565929933</c:v>
                </c:pt>
                <c:pt idx="40">
                  <c:v>502422.407486576</c:v>
                </c:pt>
                <c:pt idx="41">
                  <c:v>554844.40842247498</c:v>
                </c:pt>
                <c:pt idx="42">
                  <c:v>612736.04236274352</c:v>
                </c:pt>
                <c:pt idx="43">
                  <c:v>676668.00261683902</c:v>
                </c:pt>
                <c:pt idx="44">
                  <c:v>747270.52777873795</c:v>
                </c:pt>
                <c:pt idx="45">
                  <c:v>825239.61459267221</c:v>
                </c:pt>
                <c:pt idx="46">
                  <c:v>911343.87905996467</c:v>
                </c:pt>
                <c:pt idx="47">
                  <c:v>1006432.133423468</c:v>
                </c:pt>
                <c:pt idx="48">
                  <c:v>1111441.7537232025</c:v>
                </c:pt>
                <c:pt idx="49">
                  <c:v>1227407.9204102079</c:v>
                </c:pt>
                <c:pt idx="50">
                  <c:v>1355473.8231121944</c:v>
                </c:pt>
                <c:pt idx="51">
                  <c:v>1496901.9301491452</c:v>
                </c:pt>
                <c:pt idx="52">
                  <c:v>1653086.4338932862</c:v>
                </c:pt>
                <c:pt idx="53">
                  <c:v>1825566.9946592608</c:v>
                </c:pt>
                <c:pt idx="54">
                  <c:v>2016043.9186112063</c:v>
                </c:pt>
                <c:pt idx="55">
                  <c:v>2226394.9193099039</c:v>
                </c:pt>
                <c:pt idx="56">
                  <c:v>2458693.6281346348</c:v>
                </c:pt>
                <c:pt idx="57">
                  <c:v>2715230.0360547099</c:v>
                </c:pt>
                <c:pt idx="58">
                  <c:v>2998533.0682648011</c:v>
                </c:pt>
                <c:pt idx="59">
                  <c:v>3311395.5142238839</c:v>
                </c:pt>
                <c:pt idx="60">
                  <c:v>3656901.5588570824</c:v>
                </c:pt>
                <c:pt idx="61">
                  <c:v>4038457.1863218429</c:v>
                </c:pt>
                <c:pt idx="62">
                  <c:v>4459823.7560575046</c:v>
                </c:pt>
                <c:pt idx="63">
                  <c:v>4925155.0821095528</c:v>
                </c:pt>
                <c:pt idx="64">
                  <c:v>5439038.3812549887</c:v>
                </c:pt>
                <c:pt idx="65">
                  <c:v>6006539.4935937282</c:v>
                </c:pt>
                <c:pt idx="66">
                  <c:v>6633252.8213887215</c:v>
                </c:pt>
                <c:pt idx="67">
                  <c:v>7325356.4784498066</c:v>
                </c:pt>
                <c:pt idx="68">
                  <c:v>8089673.1937216055</c:v>
                </c:pt>
                <c:pt idx="69">
                  <c:v>8933737.5694605019</c:v>
                </c:pt>
                <c:pt idx="70">
                  <c:v>9865870.357028991</c:v>
                </c:pt>
                <c:pt idx="71">
                  <c:v>10895260.482515084</c:v>
                </c:pt>
                <c:pt idx="72">
                  <c:v>12032055.630781891</c:v>
                </c:pt>
                <c:pt idx="73">
                  <c:v>13287462.280921174</c:v>
                </c:pt>
                <c:pt idx="74">
                  <c:v>14673856.179256177</c:v>
                </c:pt>
                <c:pt idx="75">
                  <c:v>16204904.338931989</c:v>
                </c:pt>
                <c:pt idx="76">
                  <c:v>17895699.768760309</c:v>
                </c:pt>
                <c:pt idx="77">
                  <c:v>19762910.25946993</c:v>
                </c:pt>
                <c:pt idx="78">
                  <c:v>21824942.694091588</c:v>
                </c:pt>
                <c:pt idx="79">
                  <c:v>24102124.502242092</c:v>
                </c:pt>
                <c:pt idx="80">
                  <c:v>26616904.047076475</c:v>
                </c:pt>
                <c:pt idx="81">
                  <c:v>29394071.920314405</c:v>
                </c:pt>
                <c:pt idx="82">
                  <c:v>32461005.326857928</c:v>
                </c:pt>
                <c:pt idx="83">
                  <c:v>35847937.968133949</c:v>
                </c:pt>
                <c:pt idx="84">
                  <c:v>39588258.08466015</c:v>
                </c:pt>
                <c:pt idx="85">
                  <c:v>43718837.595925502</c:v>
                </c:pt>
                <c:pt idx="86">
                  <c:v>48280395.58223258</c:v>
                </c:pt>
                <c:pt idx="87">
                  <c:v>53317899.691690497</c:v>
                </c:pt>
                <c:pt idx="88">
                  <c:v>58881009.429411829</c:v>
                </c:pt>
                <c:pt idx="89">
                  <c:v>65024565.698839903</c:v>
                </c:pt>
                <c:pt idx="90">
                  <c:v>71809131.421084449</c:v>
                </c:pt>
                <c:pt idx="91">
                  <c:v>79301588.561668396</c:v>
                </c:pt>
                <c:pt idx="92">
                  <c:v>87575797.450150594</c:v>
                </c:pt>
                <c:pt idx="93">
                  <c:v>96713324.892169684</c:v>
                </c:pt>
                <c:pt idx="94">
                  <c:v>106804248.25160739</c:v>
                </c:pt>
                <c:pt idx="95">
                  <c:v>117948043.42947938</c:v>
                </c:pt>
                <c:pt idx="96">
                  <c:v>130254565.4932128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275896.5</c:v>
                </c:pt>
                <c:pt idx="35">
                  <c:v>303486.15000000002</c:v>
                </c:pt>
                <c:pt idx="36">
                  <c:v>333834.76500000007</c:v>
                </c:pt>
                <c:pt idx="37">
                  <c:v>367218.24150000012</c:v>
                </c:pt>
                <c:pt idx="38">
                  <c:v>403940.06565000018</c:v>
                </c:pt>
                <c:pt idx="39">
                  <c:v>444334.07221500023</c:v>
                </c:pt>
                <c:pt idx="40">
                  <c:v>488767.47943650029</c:v>
                </c:pt>
                <c:pt idx="41">
                  <c:v>537644.22738015035</c:v>
                </c:pt>
                <c:pt idx="42">
                  <c:v>591408.65011816542</c:v>
                </c:pt>
                <c:pt idx="43">
                  <c:v>650549.51512998203</c:v>
                </c:pt>
                <c:pt idx="44">
                  <c:v>715604.46664298023</c:v>
                </c:pt>
                <c:pt idx="45">
                  <c:v>787164.9133072783</c:v>
                </c:pt>
                <c:pt idx="46">
                  <c:v>865881.40463800624</c:v>
                </c:pt>
                <c:pt idx="47">
                  <c:v>952469.54510180699</c:v>
                </c:pt>
                <c:pt idx="48">
                  <c:v>1047716.4996119877</c:v>
                </c:pt>
                <c:pt idx="49">
                  <c:v>1152488.1495731866</c:v>
                </c:pt>
                <c:pt idx="50">
                  <c:v>1267736.9645305055</c:v>
                </c:pt>
                <c:pt idx="51">
                  <c:v>1394510.6609835562</c:v>
                </c:pt>
                <c:pt idx="52">
                  <c:v>1533961.7270819119</c:v>
                </c:pt>
                <c:pt idx="53">
                  <c:v>1687357.8997901031</c:v>
                </c:pt>
                <c:pt idx="54">
                  <c:v>1856093.6897691134</c:v>
                </c:pt>
                <c:pt idx="55">
                  <c:v>2041703.058746025</c:v>
                </c:pt>
                <c:pt idx="56">
                  <c:v>2245873.3646206278</c:v>
                </c:pt>
                <c:pt idx="57">
                  <c:v>2470460.7010826906</c:v>
                </c:pt>
                <c:pt idx="58">
                  <c:v>2717506.77119096</c:v>
                </c:pt>
                <c:pt idx="59">
                  <c:v>2989257.4483100562</c:v>
                </c:pt>
                <c:pt idx="60">
                  <c:v>3288183.1931410623</c:v>
                </c:pt>
                <c:pt idx="61">
                  <c:v>3617001.5124551686</c:v>
                </c:pt>
                <c:pt idx="62">
                  <c:v>3978701.6637006858</c:v>
                </c:pt>
                <c:pt idx="63">
                  <c:v>4376571.8300707545</c:v>
                </c:pt>
                <c:pt idx="64">
                  <c:v>4814229.01307783</c:v>
                </c:pt>
                <c:pt idx="65">
                  <c:v>5295651.9143856131</c:v>
                </c:pt>
                <c:pt idx="66">
                  <c:v>5825217.1058241753</c:v>
                </c:pt>
                <c:pt idx="67">
                  <c:v>6407738.8164065937</c:v>
                </c:pt>
                <c:pt idx="68">
                  <c:v>7048512.6980472533</c:v>
                </c:pt>
                <c:pt idx="69">
                  <c:v>7753363.9678519797</c:v>
                </c:pt>
                <c:pt idx="70">
                  <c:v>8528700.3646371774</c:v>
                </c:pt>
                <c:pt idx="71">
                  <c:v>9381570.4011008963</c:v>
                </c:pt>
                <c:pt idx="72">
                  <c:v>10319727.441210987</c:v>
                </c:pt>
                <c:pt idx="73">
                  <c:v>11351700.185332086</c:v>
                </c:pt>
                <c:pt idx="74">
                  <c:v>12486870.203865295</c:v>
                </c:pt>
                <c:pt idx="75">
                  <c:v>13735557.224251825</c:v>
                </c:pt>
                <c:pt idx="76">
                  <c:v>15109112.946677009</c:v>
                </c:pt>
                <c:pt idx="77">
                  <c:v>16620024.241344711</c:v>
                </c:pt>
                <c:pt idx="78">
                  <c:v>18282026.665479183</c:v>
                </c:pt>
                <c:pt idx="79">
                  <c:v>20110229.332027104</c:v>
                </c:pt>
                <c:pt idx="80">
                  <c:v>22121252.265229817</c:v>
                </c:pt>
                <c:pt idx="81">
                  <c:v>24333377.4917528</c:v>
                </c:pt>
                <c:pt idx="82">
                  <c:v>26766715.24092808</c:v>
                </c:pt>
                <c:pt idx="83">
                  <c:v>29443386.765020892</c:v>
                </c:pt>
                <c:pt idx="84">
                  <c:v>32387725.441522986</c:v>
                </c:pt>
                <c:pt idx="85">
                  <c:v>35626497.98567529</c:v>
                </c:pt>
                <c:pt idx="86">
                  <c:v>39189147.784242824</c:v>
                </c:pt>
                <c:pt idx="87">
                  <c:v>43108062.562667109</c:v>
                </c:pt>
                <c:pt idx="88">
                  <c:v>47418868.818933822</c:v>
                </c:pt>
                <c:pt idx="89">
                  <c:v>52160755.700827211</c:v>
                </c:pt>
                <c:pt idx="90">
                  <c:v>57376831.270909935</c:v>
                </c:pt>
                <c:pt idx="91">
                  <c:v>63114514.398000933</c:v>
                </c:pt>
                <c:pt idx="92">
                  <c:v>69425965.837801039</c:v>
                </c:pt>
                <c:pt idx="93">
                  <c:v>76368562.421581149</c:v>
                </c:pt>
                <c:pt idx="94">
                  <c:v>84005418.663739264</c:v>
                </c:pt>
                <c:pt idx="95">
                  <c:v>92405960.530113205</c:v>
                </c:pt>
                <c:pt idx="96">
                  <c:v>101646556.58312453</c:v>
                </c:pt>
                <c:pt idx="97">
                  <c:v>111811212.241437</c:v>
                </c:pt>
                <c:pt idx="98">
                  <c:v>122992333.46558072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313518.75</c:v>
                </c:pt>
                <c:pt idx="35">
                  <c:v>391898.4375</c:v>
                </c:pt>
                <c:pt idx="36">
                  <c:v>489873.046875</c:v>
                </c:pt>
                <c:pt idx="37">
                  <c:v>612341.30859375</c:v>
                </c:pt>
                <c:pt idx="38">
                  <c:v>765426.6357421875</c:v>
                </c:pt>
                <c:pt idx="39">
                  <c:v>956783.29467773438</c:v>
                </c:pt>
                <c:pt idx="40">
                  <c:v>1195979.118347168</c:v>
                </c:pt>
                <c:pt idx="41">
                  <c:v>1494973.89793396</c:v>
                </c:pt>
                <c:pt idx="42">
                  <c:v>1868717.37241745</c:v>
                </c:pt>
                <c:pt idx="43">
                  <c:v>2335896.7155218124</c:v>
                </c:pt>
                <c:pt idx="44">
                  <c:v>2919870.8944022655</c:v>
                </c:pt>
                <c:pt idx="45">
                  <c:v>3649838.6180028319</c:v>
                </c:pt>
                <c:pt idx="46">
                  <c:v>4562298.2725035399</c:v>
                </c:pt>
                <c:pt idx="47">
                  <c:v>5702872.8406294249</c:v>
                </c:pt>
                <c:pt idx="48">
                  <c:v>7128591.0507867811</c:v>
                </c:pt>
                <c:pt idx="49">
                  <c:v>8910738.8134834766</c:v>
                </c:pt>
                <c:pt idx="50">
                  <c:v>11138423.516854346</c:v>
                </c:pt>
                <c:pt idx="51">
                  <c:v>13923029.396067932</c:v>
                </c:pt>
                <c:pt idx="52">
                  <c:v>17403786.745084915</c:v>
                </c:pt>
                <c:pt idx="53">
                  <c:v>21754733.431356143</c:v>
                </c:pt>
                <c:pt idx="54">
                  <c:v>27193416.78919518</c:v>
                </c:pt>
                <c:pt idx="55">
                  <c:v>33991770.986493975</c:v>
                </c:pt>
                <c:pt idx="56">
                  <c:v>42489713.733117469</c:v>
                </c:pt>
                <c:pt idx="57">
                  <c:v>53112142.166396834</c:v>
                </c:pt>
                <c:pt idx="58">
                  <c:v>66390177.707996041</c:v>
                </c:pt>
                <c:pt idx="59">
                  <c:v>82987722.134995043</c:v>
                </c:pt>
                <c:pt idx="60">
                  <c:v>103734652.6687438</c:v>
                </c:pt>
                <c:pt idx="61">
                  <c:v>129668315.83592975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351141</c:v>
                </c:pt>
                <c:pt idx="35">
                  <c:v>491597.39999999997</c:v>
                </c:pt>
                <c:pt idx="36">
                  <c:v>688236.35999999987</c:v>
                </c:pt>
                <c:pt idx="37">
                  <c:v>963530.90399999975</c:v>
                </c:pt>
                <c:pt idx="38">
                  <c:v>1348943.2655999996</c:v>
                </c:pt>
                <c:pt idx="39">
                  <c:v>1888520.5718399992</c:v>
                </c:pt>
                <c:pt idx="40">
                  <c:v>2643928.8005759986</c:v>
                </c:pt>
                <c:pt idx="41">
                  <c:v>3701500.3208063976</c:v>
                </c:pt>
                <c:pt idx="42">
                  <c:v>5182100.4491289565</c:v>
                </c:pt>
                <c:pt idx="43">
                  <c:v>7254940.6287805391</c:v>
                </c:pt>
                <c:pt idx="44">
                  <c:v>10156916.880292755</c:v>
                </c:pt>
                <c:pt idx="45">
                  <c:v>14219683.632409856</c:v>
                </c:pt>
                <c:pt idx="46">
                  <c:v>19907557.085373797</c:v>
                </c:pt>
                <c:pt idx="47">
                  <c:v>27870579.919523314</c:v>
                </c:pt>
                <c:pt idx="48">
                  <c:v>39018811.887332633</c:v>
                </c:pt>
                <c:pt idx="49">
                  <c:v>54626336.642265685</c:v>
                </c:pt>
                <c:pt idx="50">
                  <c:v>76476871.299171954</c:v>
                </c:pt>
                <c:pt idx="51">
                  <c:v>107067619.81884073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129402</c:v>
                </c:pt>
                <c:pt idx="27">
                  <c:v>139540</c:v>
                </c:pt>
                <c:pt idx="28">
                  <c:v>160064</c:v>
                </c:pt>
                <c:pt idx="29">
                  <c:v>177107</c:v>
                </c:pt>
                <c:pt idx="30">
                  <c:v>196991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0.3143665522843197</c:v>
                </c:pt>
                <c:pt idx="17">
                  <c:v>0.35110166449018254</c:v>
                </c:pt>
                <c:pt idx="18">
                  <c:v>0.39677150521011123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0.26379662137589666</c:v>
                </c:pt>
                <c:pt idx="25">
                  <c:v>0.24503438252293117</c:v>
                </c:pt>
                <c:pt idx="26">
                  <c:v>0.22473265496050501</c:v>
                </c:pt>
                <c:pt idx="27">
                  <c:v>0.2015605003979597</c:v>
                </c:pt>
                <c:pt idx="28">
                  <c:v>0.17950665849662154</c:v>
                </c:pt>
                <c:pt idx="29">
                  <c:v>0.15500175350256185</c:v>
                </c:pt>
                <c:pt idx="30">
                  <c:v>0.13607757863580838</c:v>
                </c:pt>
                <c:pt idx="31">
                  <c:v>0.12050746743483387</c:v>
                </c:pt>
                <c:pt idx="32">
                  <c:v>0.11328077843351318</c:v>
                </c:pt>
                <c:pt idx="33">
                  <c:v>0.10433850113920233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31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016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  <c:pt idx="30">
                  <c:v>243453</c:v>
                </c:pt>
                <c:pt idx="31">
                  <c:v>275586</c:v>
                </c:pt>
                <c:pt idx="32">
                  <c:v>308850</c:v>
                </c:pt>
                <c:pt idx="33">
                  <c:v>337072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#N/A</c:v>
                </c:pt>
                <c:pt idx="24" formatCode="0%">
                  <c:v>#N/A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0.32691908521948104</c:v>
                </c:pt>
                <c:pt idx="17" formatCode="0%">
                  <c:v>0.35823595877483055</c:v>
                </c:pt>
                <c:pt idx="18" formatCode="0%">
                  <c:v>0.39705621929670976</c:v>
                </c:pt>
                <c:pt idx="19" formatCode="0%">
                  <c:v>0.4000802889670878</c:v>
                </c:pt>
                <c:pt idx="20" formatCode="0%">
                  <c:v>0.40304336392592849</c:v>
                </c:pt>
                <c:pt idx="21" formatCode="0%">
                  <c:v>0.37250308686204309</c:v>
                </c:pt>
                <c:pt idx="22" formatCode="0%">
                  <c:v>0.33614884338045492</c:v>
                </c:pt>
                <c:pt idx="23" formatCode="0%">
                  <c:v>0.28808617604624193</c:v>
                </c:pt>
                <c:pt idx="24" formatCode="0%">
                  <c:v>0.26657202139527764</c:v>
                </c:pt>
                <c:pt idx="25" formatCode="0%">
                  <c:v>0.24839582648679101</c:v>
                </c:pt>
                <c:pt idx="26" formatCode="0%">
                  <c:v>0.22963741368743928</c:v>
                </c:pt>
                <c:pt idx="27" formatCode="0%">
                  <c:v>0.2119651577172815</c:v>
                </c:pt>
                <c:pt idx="28" formatCode="0%">
                  <c:v>0.1951140245100921</c:v>
                </c:pt>
                <c:pt idx="29" formatCode="0%">
                  <c:v>0.17753237365011457</c:v>
                </c:pt>
                <c:pt idx="30" formatCode="0%">
                  <c:v>0.16150641308800381</c:v>
                </c:pt>
                <c:pt idx="31" formatCode="0%">
                  <c:v>0.15087430502074492</c:v>
                </c:pt>
                <c:pt idx="32" formatCode="0%">
                  <c:v>0.14359938434025823</c:v>
                </c:pt>
                <c:pt idx="33" formatCode="0%">
                  <c:v>0.13509554419748668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0.71952</cdr:x>
      <cdr:y>0.70349</cdr:y>
    </cdr:from>
    <cdr:to>
      <cdr:x>0.83086</cdr:x>
      <cdr:y>0.7635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547869" y="4593509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0.57282</cdr:x>
      <cdr:y>0.63725</cdr:y>
    </cdr:from>
    <cdr:to>
      <cdr:x>0.68416</cdr:x>
      <cdr:y>0.69726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008992" y="4160974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0.21948</cdr:x>
      <cdr:y>0.16798</cdr:y>
    </cdr:from>
    <cdr:to>
      <cdr:x>0.45774</cdr:x>
      <cdr:y>0.23581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302330" y="1096848"/>
          <a:ext cx="2499378" cy="4429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0.56231</cdr:x>
      <cdr:y>0.51132</cdr:y>
    </cdr:from>
    <cdr:to>
      <cdr:x>0.76122</cdr:x>
      <cdr:y>0.57915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898670" y="3338713"/>
          <a:ext cx="208659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zoomScale="63" zoomScaleNormal="63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US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541</v>
      </c>
      <c r="X3" s="101"/>
      <c r="Y3" s="102"/>
      <c r="Z3" s="109" t="s">
        <v>38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476</v>
      </c>
      <c r="C7" s="152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540</v>
      </c>
      <c r="X8" s="101"/>
      <c r="Y8" s="102"/>
      <c r="Z8" s="109">
        <v>4</v>
      </c>
      <c r="AA8" s="110"/>
      <c r="AB8" s="118" t="s">
        <v>549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504</v>
      </c>
      <c r="C10" s="162">
        <f>Projections_Data!C4</f>
        <v>337072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587</v>
      </c>
      <c r="C12" s="160">
        <f ca="1">Projections_Data!C6</f>
        <v>250815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542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588</v>
      </c>
      <c r="C14" s="158">
        <f ca="1">Projections_Data!C7</f>
        <v>76638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543</v>
      </c>
      <c r="X15" s="121"/>
      <c r="Y15" s="121"/>
      <c r="Z15" s="122">
        <v>0.4</v>
      </c>
      <c r="AA15" s="123"/>
    </row>
    <row r="16" spans="1:32" ht="18.600000000000001" customHeight="1" x14ac:dyDescent="0.25">
      <c r="A16" s="46"/>
      <c r="B16" s="154" t="s">
        <v>513</v>
      </c>
      <c r="C16" s="156">
        <f>Projections_Data!C8</f>
        <v>9619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544</v>
      </c>
      <c r="X17" s="121"/>
      <c r="Y17" s="121"/>
      <c r="Z17" s="122">
        <v>0.25</v>
      </c>
      <c r="AA17" s="123"/>
    </row>
    <row r="18" spans="1:42" ht="18.600000000000001" customHeight="1" x14ac:dyDescent="0.25">
      <c r="A18" s="46"/>
      <c r="B18" s="133" t="s">
        <v>600</v>
      </c>
      <c r="C18" s="135">
        <f ca="1">Projections_Data!C11</f>
        <v>0.10433850113920233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545</v>
      </c>
      <c r="X19" s="121"/>
      <c r="Y19" s="121"/>
      <c r="Z19" s="122">
        <v>0.1</v>
      </c>
      <c r="AA19" s="123"/>
    </row>
    <row r="20" spans="1:42" ht="18.600000000000001" customHeight="1" x14ac:dyDescent="0.25">
      <c r="A20" s="46"/>
      <c r="B20" s="129" t="s">
        <v>506</v>
      </c>
      <c r="C20" s="131">
        <f>Projections_Data!C14</f>
        <v>378753.11500430177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601</v>
      </c>
      <c r="C22" s="164">
        <f ca="1">Projections_Data!C13</f>
        <v>0.2217319754139857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602</v>
      </c>
      <c r="C24" s="156">
        <f ca="1">C16*(1+C22)</f>
        <v>11751.839871507129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46" t="s">
        <v>622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05/04/2020.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US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546</v>
      </c>
      <c r="X32" s="120"/>
      <c r="Y32" s="120"/>
      <c r="Z32" s="125"/>
      <c r="AA32" s="125"/>
      <c r="AB32" s="126" t="s">
        <v>547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464</v>
      </c>
      <c r="C34" s="98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518</v>
      </c>
      <c r="C36" s="166">
        <f>Projections_Data!C15</f>
        <v>7.1342324488536571E-2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517</v>
      </c>
      <c r="C38" s="98">
        <f ca="1">Projections!C12*Projections!C36</f>
        <v>17893.725116592301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464</v>
      </c>
      <c r="X39" s="120"/>
      <c r="Y39" s="120"/>
      <c r="Z39" s="128"/>
      <c r="AA39" s="128"/>
      <c r="AB39" s="124" t="s">
        <v>548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487</v>
      </c>
      <c r="C40" s="141">
        <f ca="1">Projections_Data!D31</f>
        <v>43944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488</v>
      </c>
      <c r="C42" s="139">
        <f ca="1">IFERROR(C40-TODAY(),"N/A")</f>
        <v>17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540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05/04/2020.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Days_Since_100!$C$5:$C$79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topLeftCell="A4" zoomScale="162" zoomScaleNormal="162" workbookViewId="0">
      <selection activeCell="A23" sqref="A23:XFD68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557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2">
      <c r="B4" s="82">
        <v>1</v>
      </c>
      <c r="C4" s="78" t="s">
        <v>76</v>
      </c>
      <c r="D4" s="79"/>
      <c r="E4" s="75"/>
      <c r="F4" s="79">
        <f>VLOOKUP(C4,Country_Data!C:G,5,FALSE)</f>
        <v>15</v>
      </c>
      <c r="G4" s="79"/>
      <c r="H4" s="83">
        <f>IFERROR(VLOOKUP(C4,Deaths_since_10!C:G,5,FALSE)-1,0)</f>
        <v>0.3693063937629153</v>
      </c>
      <c r="I4" s="58"/>
      <c r="J4" s="68" t="str">
        <f>IFERROR(LOG((M4/E4),1+G4),"")</f>
        <v/>
      </c>
      <c r="K4" s="67">
        <v>14.7</v>
      </c>
      <c r="L4" s="61">
        <f>VLOOKUP(C4,Country_Data!C:J,8,FALSE)</f>
        <v>4105267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113</v>
      </c>
      <c r="D5" s="75">
        <f>VLOOKUP(C5,Country_Data!B:F,5,FALSE)</f>
        <v>2402</v>
      </c>
      <c r="E5" s="75">
        <f>D5*Projections_Data!$C$15</f>
        <v>171.36426342146484</v>
      </c>
      <c r="F5" s="75">
        <f>VLOOKUP(C5,Country_Data!C:G,5,FALSE)</f>
        <v>34</v>
      </c>
      <c r="G5" s="76">
        <f>IFERROR(VLOOKUP(C5,Days_Since_100!C:G,5,FALSE)-1,0)</f>
        <v>8.9739780707324801E-2</v>
      </c>
      <c r="H5" s="77">
        <f>IFERROR(VLOOKUP(C5,Deaths_since_10!C:G,5,FALSE)-1,0)</f>
        <v>0.27730844458753978</v>
      </c>
      <c r="J5" s="68">
        <f>IFERROR(LOG((M5/E5),1+G5),"")</f>
        <v>34.686669212473255</v>
      </c>
      <c r="K5" s="67">
        <v>9.6999999999999993</v>
      </c>
      <c r="L5" s="61">
        <f>VLOOKUP(C5,Country_Data!C:J,8,FALSE)</f>
        <v>34813871</v>
      </c>
      <c r="M5" s="60">
        <f>(L5/100000)*K5</f>
        <v>3376.945487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137</v>
      </c>
      <c r="D6" s="75">
        <f>VLOOKUP(C6,Country_Data!B:F,5,FALSE)</f>
        <v>4102</v>
      </c>
      <c r="E6" s="75">
        <f>D6*Projections_Data!$C$15</f>
        <v>292.64621505197704</v>
      </c>
      <c r="F6" s="75">
        <f>VLOOKUP(C6,Country_Data!C:G,5,FALSE)</f>
        <v>94</v>
      </c>
      <c r="G6" s="76">
        <f>IFERROR(VLOOKUP(C6,Days_Since_100!C:G,5,FALSE)-1,0)</f>
        <v>0.12160294798748006</v>
      </c>
      <c r="H6" s="77">
        <f>IFERROR(VLOOKUP(C6,Deaths_since_10!C:G,5,FALSE)-1,0)</f>
        <v>0.23288560754023679</v>
      </c>
      <c r="J6" s="68" t="str">
        <f>IFERROR(LOG((M6/E6),1+G6),"")</f>
        <v/>
      </c>
      <c r="K6" s="67"/>
      <c r="L6" s="61">
        <f>VLOOKUP(C6,Country_Data!C:J,8,FALSE)</f>
        <v>37846611</v>
      </c>
      <c r="M6" s="60">
        <f>(L6/100000)*K6</f>
        <v>0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124</v>
      </c>
      <c r="D7" s="75">
        <f>VLOOKUP(C7,Country_Data!B:F,5,FALSE)</f>
        <v>4471</v>
      </c>
      <c r="E7" s="75">
        <f>D7*Projections_Data!$C$15</f>
        <v>318.97153278824703</v>
      </c>
      <c r="F7" s="75">
        <f>VLOOKUP(C7,Country_Data!C:G,5,FALSE)</f>
        <v>34</v>
      </c>
      <c r="G7" s="76">
        <f>IFERROR(VLOOKUP(C7,Days_Since_100!C:G,5,FALSE)-1,0)</f>
        <v>0.10304757761383865</v>
      </c>
      <c r="H7" s="77">
        <f>IFERROR(VLOOKUP(C7,Deaths_since_10!C:G,5,FALSE)-1,0)</f>
        <v>0.23157122757056103</v>
      </c>
      <c r="J7" s="68">
        <f>IFERROR(LOG((M7/E7),1+G7),"")</f>
        <v>29.183109318267363</v>
      </c>
      <c r="K7" s="67">
        <v>29.2</v>
      </c>
      <c r="L7" s="61">
        <f>VLOOKUP(C7,Country_Data!C:J,8,FALSE)</f>
        <v>19116201</v>
      </c>
      <c r="M7" s="60">
        <f>(L7/100000)*K7</f>
        <v>5581.9306919999999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57</v>
      </c>
      <c r="D8" s="75">
        <f>VLOOKUP(C8,Country_Data!B:F,5,FALSE)</f>
        <v>3588</v>
      </c>
      <c r="E8" s="75">
        <f>D8*Projections_Data!$C$15</f>
        <v>255.97626026486921</v>
      </c>
      <c r="F8" s="75">
        <f>VLOOKUP(C8,Country_Data!C:G,5,FALSE)</f>
        <v>99</v>
      </c>
      <c r="G8" s="76">
        <f>IFERROR(VLOOKUP(C8,Days_Since_100!C:G,5,FALSE)-1,0)</f>
        <v>0.20762252670056003</v>
      </c>
      <c r="H8" s="77">
        <f>IFERROR(VLOOKUP(C8,Deaths_since_10!C:G,5,FALSE)-1,0)</f>
        <v>0.23115697546619041</v>
      </c>
      <c r="J8" s="68" t="str">
        <f>IFERROR(LOG((M8/E8),1+G8),"")</f>
        <v/>
      </c>
      <c r="K8" s="67"/>
      <c r="L8" s="61">
        <f>VLOOKUP(C8,Country_Data!C:J,8,FALSE)</f>
        <v>1380004385</v>
      </c>
      <c r="M8" s="60">
        <f>(L8/100000)*K8</f>
        <v>0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160</v>
      </c>
      <c r="D9" s="75">
        <f>VLOOKUP(C9,Country_Data!B:F,5,FALSE)</f>
        <v>2281</v>
      </c>
      <c r="E9" s="75">
        <f>D9*Projections_Data!$C$15</f>
        <v>162.73184215835192</v>
      </c>
      <c r="F9" s="75">
        <f>VLOOKUP(C9,Country_Data!C:G,5,FALSE)</f>
        <v>83</v>
      </c>
      <c r="G9" s="76">
        <f>IFERROR(VLOOKUP(C9,Days_Since_100!C:G,5,FALSE)-1,0)</f>
        <v>0.1645419442822269</v>
      </c>
      <c r="H9" s="77">
        <f>IFERROR(VLOOKUP(C9,Deaths_since_10!C:G,5,FALSE)-1,0)</f>
        <v>0.22572026817351376</v>
      </c>
      <c r="J9" s="68">
        <f>IFERROR(LOG((M9/E9),1+G9),"")</f>
        <v>26.808779609931346</v>
      </c>
      <c r="K9" s="67">
        <v>29.3</v>
      </c>
      <c r="L9" s="61">
        <f>VLOOKUP(C9,Country_Data!C:J,8,FALSE)</f>
        <v>32971854</v>
      </c>
      <c r="M9" s="60">
        <f>(L9/100000)*K9</f>
        <v>9660.7532220000012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349</v>
      </c>
      <c r="D10" s="75">
        <f>VLOOKUP(C10,Country_Data!B:F,5,FALSE)</f>
        <v>48436</v>
      </c>
      <c r="E10" s="75">
        <f>D10*Projections_Data!$C$15</f>
        <v>3455.5368289267572</v>
      </c>
      <c r="F10" s="75">
        <f>VLOOKUP(C10,Country_Data!C:G,5,FALSE)</f>
        <v>4943</v>
      </c>
      <c r="G10" s="76">
        <f>IFERROR(VLOOKUP(C10,Days_Since_100!C:G,5,FALSE)-1,0)</f>
        <v>0.13707827119263616</v>
      </c>
      <c r="H10" s="77">
        <f>IFERROR(VLOOKUP(C10,Deaths_since_10!C:G,5,FALSE)-1,0)</f>
        <v>0.22484762430866589</v>
      </c>
      <c r="J10" s="68">
        <f>IFERROR(LOG((M10/E10),1+G10),"")</f>
        <v>11.32312556698974</v>
      </c>
      <c r="K10" s="67">
        <v>21.8</v>
      </c>
      <c r="L10" s="61">
        <f>VLOOKUP(C10,Country_Data!C:J,8,FALSE)</f>
        <v>67886011</v>
      </c>
      <c r="M10" s="60">
        <f>(L10/100000)*K10</f>
        <v>14799.150398</v>
      </c>
      <c r="O10" s="59">
        <f t="array" ref="O10">IF(OR(C10=$Q$4:$Q$22),1,0)</f>
        <v>1</v>
      </c>
    </row>
    <row r="11" spans="2:18" s="59" customFormat="1" ht="13.8" customHeight="1" x14ac:dyDescent="0.3">
      <c r="B11" s="66">
        <f t="shared" si="0"/>
        <v>8</v>
      </c>
      <c r="C11" s="62" t="s">
        <v>344</v>
      </c>
      <c r="D11" s="75">
        <f>VLOOKUP(C11,Country_Data!B:F,5,FALSE)</f>
        <v>5389</v>
      </c>
      <c r="E11" s="75">
        <f>D11*Projections_Data!$C$15</f>
        <v>384.46378666872357</v>
      </c>
      <c r="F11" s="75">
        <f>VLOOKUP(C11,Country_Data!C:G,5,FALSE)</f>
        <v>45</v>
      </c>
      <c r="G11" s="76">
        <f>IFERROR(VLOOKUP(C11,Days_Since_100!C:G,5,FALSE)-1,0)</f>
        <v>0.1818705044495601</v>
      </c>
      <c r="H11" s="77">
        <f>IFERROR(VLOOKUP(C11,Deaths_since_10!C:G,5,FALSE)-1,0)</f>
        <v>0.21493409089334858</v>
      </c>
      <c r="J11" s="68">
        <f>IFERROR(LOG((M11/E11),1+G11),"")</f>
        <v>19.184481299101844</v>
      </c>
      <c r="K11" s="67">
        <v>6.5</v>
      </c>
      <c r="L11" s="61">
        <f>VLOOKUP(C11,Country_Data!C:J,8,FALSE)</f>
        <v>145934462</v>
      </c>
      <c r="M11" s="60">
        <f>(L11/100000)*K11</f>
        <v>9485.7400300000008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45</v>
      </c>
      <c r="D12" s="75">
        <f>VLOOKUP(C12,Country_Data!B:F,5,FALSE)</f>
        <v>15756</v>
      </c>
      <c r="E12" s="75">
        <f>D12*Projections_Data!$C$15</f>
        <v>1124.0696646413821</v>
      </c>
      <c r="F12" s="75">
        <f>VLOOKUP(C12,Country_Data!C:G,5,FALSE)</f>
        <v>259</v>
      </c>
      <c r="G12" s="76">
        <f>IFERROR(VLOOKUP(C12,Days_Since_100!C:G,5,FALSE)-1,0)</f>
        <v>0.13065456838120126</v>
      </c>
      <c r="H12" s="77">
        <f>IFERROR(VLOOKUP(C12,Deaths_since_10!C:G,5,FALSE)-1,0)</f>
        <v>0.20724573020592141</v>
      </c>
      <c r="J12" s="68">
        <f>IFERROR(LOG((M12/E12),1+G12),"")</f>
        <v>6.8419828137458376</v>
      </c>
      <c r="K12" s="67">
        <v>6.9</v>
      </c>
      <c r="L12" s="61">
        <f>VLOOKUP(C12,Country_Data!C:J,8,FALSE)</f>
        <v>37742154</v>
      </c>
      <c r="M12" s="60">
        <f>(L12/100000)*K12</f>
        <v>2604.2086260000001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199</v>
      </c>
      <c r="D13" s="75">
        <f>VLOOKUP(C13,Country_Data!B:F,5,FALSE)</f>
        <v>531</v>
      </c>
      <c r="E13" s="75">
        <f>D13*Projections_Data!$C$15</f>
        <v>37.882774303412916</v>
      </c>
      <c r="F13" s="75">
        <f>VLOOKUP(C13,Country_Data!C:G,5,FALSE)</f>
        <v>20</v>
      </c>
      <c r="G13" s="76">
        <f>IFERROR(VLOOKUP(C13,Days_Since_100!C:G,5,FALSE)-1,0)</f>
        <v>5.8825336857330601E-2</v>
      </c>
      <c r="H13" s="77">
        <f>IFERROR(VLOOKUP(C13,Deaths_since_10!C:G,5,FALSE)-1,0)</f>
        <v>0.20112443398143132</v>
      </c>
      <c r="J13" s="68" t="str">
        <f>IFERROR(LOG((M13/E13),1+G13),"")</f>
        <v/>
      </c>
      <c r="K13" s="67"/>
      <c r="L13" s="61">
        <f>VLOOKUP(C13,Country_Data!C:J,8,FALSE)</f>
        <v>6948445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38</v>
      </c>
      <c r="D14" s="75">
        <f>VLOOKUP(C14,Country_Data!B:F,5,FALSE)</f>
        <v>337072</v>
      </c>
      <c r="E14" s="75">
        <f>D14*Projections_Data!$C$15</f>
        <v>24047.5</v>
      </c>
      <c r="F14" s="75">
        <f>VLOOKUP(C14,Country_Data!C:G,5,FALSE)</f>
        <v>9619</v>
      </c>
      <c r="G14" s="76">
        <f>IFERROR(VLOOKUP(C14,Days_Since_100!C:G,5,FALSE)-1,0)</f>
        <v>0.12365641466601129</v>
      </c>
      <c r="H14" s="77">
        <f>IFERROR(VLOOKUP(C14,Deaths_since_10!C:G,5,FALSE)-1,0)</f>
        <v>0.199544836264687</v>
      </c>
      <c r="J14" s="68" t="str">
        <f>IFERROR(LOG((M14/E14),1+G14),"")</f>
        <v/>
      </c>
      <c r="K14" s="67"/>
      <c r="L14" s="61">
        <f>VLOOKUP(C14,Country_Data!C:J,8,FALSE)</f>
        <v>331002651</v>
      </c>
      <c r="M14" s="60">
        <f>(L14/100000)*K14</f>
        <v>0</v>
      </c>
      <c r="O14" s="59">
        <f t="array" ref="O14">IF(OR(C14=$Q$4:$Q$22),1,0)</f>
        <v>1</v>
      </c>
      <c r="P14" s="93" t="s">
        <v>591</v>
      </c>
      <c r="Q14" s="94">
        <v>20</v>
      </c>
      <c r="R14" s="93" t="s">
        <v>592</v>
      </c>
    </row>
    <row r="15" spans="2:18" s="59" customFormat="1" ht="13.8" customHeight="1" x14ac:dyDescent="0.3">
      <c r="B15" s="66">
        <f t="shared" si="0"/>
        <v>12</v>
      </c>
      <c r="C15" s="62" t="s">
        <v>79</v>
      </c>
      <c r="D15" s="75">
        <f>VLOOKUP(C15,Country_Data!B:F,5,FALSE)</f>
        <v>8430</v>
      </c>
      <c r="E15" s="75">
        <f>D15*Projections_Data!$C$15</f>
        <v>601.41579543836326</v>
      </c>
      <c r="F15" s="75">
        <f>VLOOKUP(C15,Country_Data!C:G,5,FALSE)</f>
        <v>49</v>
      </c>
      <c r="G15" s="76">
        <f>IFERROR(VLOOKUP(C15,Days_Since_100!C:G,5,FALSE)-1,0)</f>
        <v>9.4876093427194386E-2</v>
      </c>
      <c r="H15" s="77">
        <f>IFERROR(VLOOKUP(C15,Deaths_since_10!C:G,5,FALSE)-1,0)</f>
        <v>0.19628103247484363</v>
      </c>
      <c r="J15" s="68" t="str">
        <f>IFERROR(LOG((M15/E15),1+G15),"")</f>
        <v/>
      </c>
      <c r="K15" s="67">
        <v>9.1999999999999993</v>
      </c>
      <c r="L15" s="61">
        <f>VLOOKUP(C15,Country_Data!C:J,8,FALSE)</f>
        <v>8655535</v>
      </c>
      <c r="M15" s="60"/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81</v>
      </c>
      <c r="D16" s="75">
        <f>VLOOKUP(C16,Country_Data!B:F,5,FALSE)</f>
        <v>11130</v>
      </c>
      <c r="E16" s="75">
        <f>D16*Projections_Data!$C$15</f>
        <v>794.04007155741203</v>
      </c>
      <c r="F16" s="75">
        <f>VLOOKUP(C16,Country_Data!C:G,5,FALSE)</f>
        <v>486</v>
      </c>
      <c r="G16" s="76">
        <f>IFERROR(VLOOKUP(C16,Days_Since_100!C:G,5,FALSE)-1,0)</f>
        <v>0.14252416506157894</v>
      </c>
      <c r="H16" s="77">
        <f>IFERROR(VLOOKUP(C16,Deaths_since_10!C:G,5,FALSE)-1,0)</f>
        <v>0.19313076002815999</v>
      </c>
      <c r="J16" s="68">
        <f>IFERROR(LOG((M16/E16),1+G16),"")</f>
        <v>18.160892728118288</v>
      </c>
      <c r="K16" s="67">
        <v>4.2</v>
      </c>
      <c r="L16" s="61">
        <f>VLOOKUP(C16,Country_Data!C:J,8,FALSE)</f>
        <v>212559417</v>
      </c>
      <c r="M16" s="60">
        <f>(L16/100000)*K16</f>
        <v>8927.4955140000002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103</v>
      </c>
      <c r="D17" s="75">
        <f>VLOOKUP(C17,Country_Data!B:F,5,FALSE)</f>
        <v>3646</v>
      </c>
      <c r="E17" s="75">
        <f>D17*Projections_Data!$C$15</f>
        <v>260.11411508520433</v>
      </c>
      <c r="F17" s="75">
        <f>VLOOKUP(C17,Country_Data!C:G,5,FALSE)</f>
        <v>180</v>
      </c>
      <c r="G17" s="76">
        <f>IFERROR(VLOOKUP(C17,Days_Since_100!C:G,5,FALSE)-1,0)</f>
        <v>0.10233533599522171</v>
      </c>
      <c r="H17" s="77">
        <f>IFERROR(VLOOKUP(C17,Deaths_since_10!C:G,5,FALSE)-1,0)</f>
        <v>0.19135789816709159</v>
      </c>
      <c r="J17" s="68" t="str">
        <f>IFERROR(LOG((M17/E17),1+G17),"")</f>
        <v/>
      </c>
      <c r="K17" s="67"/>
      <c r="L17" s="61">
        <f>VLOOKUP(C17,Country_Data!C:J,8,FALSE)</f>
        <v>17643054</v>
      </c>
      <c r="M17" s="60"/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35</v>
      </c>
      <c r="D18" s="75">
        <f>VLOOKUP(C18,Country_Data!B:F,5,FALSE)</f>
        <v>2169</v>
      </c>
      <c r="E18" s="75">
        <f>D18*Projections_Data!$C$15</f>
        <v>154.74150181563581</v>
      </c>
      <c r="F18" s="75">
        <f>VLOOKUP(C18,Country_Data!C:G,5,FALSE)</f>
        <v>23</v>
      </c>
      <c r="G18" s="76">
        <f>IFERROR(VLOOKUP(C18,Days_Since_100!C:G,5,FALSE)-1,0)</f>
        <v>5.6093806636998034E-2</v>
      </c>
      <c r="H18" s="77">
        <f>IFERROR(VLOOKUP(C18,Deaths_since_10!C:G,5,FALSE)-1,0)</f>
        <v>0.18126018804310839</v>
      </c>
      <c r="J18" s="68" t="str">
        <f>IFERROR(LOG((M18/E18),1+G18),"")</f>
        <v/>
      </c>
      <c r="K18" s="67"/>
      <c r="L18" s="61">
        <f>VLOOKUP(C18,Country_Data!C:J,8,FALSE)</f>
        <v>69799978</v>
      </c>
      <c r="M18" s="60">
        <f>(L18/100000)*K18</f>
        <v>0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41</v>
      </c>
      <c r="D19" s="75">
        <f>VLOOKUP(C19,Country_Data!B:F,5,FALSE)</f>
        <v>93773</v>
      </c>
      <c r="E19" s="75">
        <f>D19*Projections_Data!$C$15</f>
        <v>6689.9837942635395</v>
      </c>
      <c r="F19" s="75">
        <f>VLOOKUP(C19,Country_Data!C:G,5,FALSE)</f>
        <v>8093</v>
      </c>
      <c r="G19" s="76">
        <f>IFERROR(VLOOKUP(C19,Days_Since_100!C:G,5,FALSE)-1,0)</f>
        <v>0.1216164557775985</v>
      </c>
      <c r="H19" s="77">
        <f>IFERROR(VLOOKUP(C19,Deaths_since_10!C:G,5,FALSE)-1,0)</f>
        <v>0.18036892929183179</v>
      </c>
      <c r="J19" s="68">
        <f>IFERROR(LOG((M19/E19),1+G19),"")</f>
        <v>-4.1029329539343831</v>
      </c>
      <c r="K19" s="67">
        <v>6.4</v>
      </c>
      <c r="L19" s="61">
        <f>VLOOKUP(C19,Country_Data!C:J,8,FALSE)</f>
        <v>65273511</v>
      </c>
      <c r="M19" s="60">
        <f>(L19/100000)*K19</f>
        <v>4177.5047039999999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0"/>
        <v>17</v>
      </c>
      <c r="C20" s="62" t="s">
        <v>59</v>
      </c>
      <c r="D20" s="75">
        <f>VLOOKUP(C20,Country_Data!B:F,5,FALSE)</f>
        <v>6830</v>
      </c>
      <c r="E20" s="75">
        <f>D20*Projections_Data!$C$15</f>
        <v>487.26807625670477</v>
      </c>
      <c r="F20" s="75">
        <f>VLOOKUP(C20,Country_Data!C:G,5,FALSE)</f>
        <v>401</v>
      </c>
      <c r="G20" s="76">
        <f>IFERROR(VLOOKUP(C20,Days_Since_100!C:G,5,FALSE)-1,0)</f>
        <v>9.0198087699504992E-2</v>
      </c>
      <c r="H20" s="77">
        <f>IFERROR(VLOOKUP(C20,Deaths_since_10!C:G,5,FALSE)-1,0)</f>
        <v>0.17374667094799223</v>
      </c>
      <c r="J20" s="68">
        <f>IFERROR(LOG((M20/E20),1+G20),"")</f>
        <v>12.821472661163273</v>
      </c>
      <c r="K20" s="67">
        <v>14.6</v>
      </c>
      <c r="L20" s="61">
        <f>VLOOKUP(C20,Country_Data!C:J,8,FALSE)</f>
        <v>10099265</v>
      </c>
      <c r="M20" s="60">
        <f>(L20/100000)*K20</f>
        <v>1474.49269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98</v>
      </c>
      <c r="D21" s="75">
        <f>VLOOKUP(C21,Country_Data!B:F,5,FALSE)</f>
        <v>4994</v>
      </c>
      <c r="E21" s="75">
        <f>D21*Projections_Data!$C$15</f>
        <v>356.28356849575164</v>
      </c>
      <c r="F21" s="75">
        <f>VLOOKUP(C21,Country_Data!C:G,5,FALSE)</f>
        <v>158</v>
      </c>
      <c r="G21" s="76">
        <f>IFERROR(VLOOKUP(C21,Days_Since_100!C:G,5,FALSE)-1,0)</f>
        <v>9.0723952938529973E-2</v>
      </c>
      <c r="H21" s="77">
        <f>IFERROR(VLOOKUP(C21,Deaths_since_10!C:G,5,FALSE)-1,0)</f>
        <v>0.17349095808612458</v>
      </c>
      <c r="J21" s="68" t="str">
        <f>IFERROR(LOG((M21/E21),1+G21),"")</f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2">
      <c r="B22" s="66">
        <f t="shared" si="0"/>
        <v>19</v>
      </c>
      <c r="C22" s="62" t="s">
        <v>132</v>
      </c>
      <c r="D22" s="75"/>
      <c r="E22" s="75"/>
      <c r="F22" s="75">
        <f>VLOOKUP(C22,Country_Data!C:G,5,FALSE)</f>
        <v>34</v>
      </c>
      <c r="G22" s="75"/>
      <c r="H22" s="77">
        <f>IFERROR(VLOOKUP(C22,Deaths_since_10!C:G,5,FALSE)-1,0)</f>
        <v>0.16271101521949816</v>
      </c>
      <c r="I22" s="58"/>
      <c r="J22" s="68" t="str">
        <f>IFERROR(LOG((M22/E22),1+G22),"")</f>
        <v/>
      </c>
      <c r="K22" s="67">
        <v>13.8</v>
      </c>
      <c r="L22" s="61">
        <f>VLOOKUP(C22,Country_Data!C:J,8,FALSE)</f>
        <v>9660351</v>
      </c>
      <c r="M22" s="60"/>
      <c r="O22" s="59">
        <f t="array" ref="O22">IF(OR(C22=$Q$4:$Q$22),1,0)</f>
        <v>0</v>
      </c>
    </row>
    <row r="23" spans="2:15" s="59" customFormat="1" ht="13.8" customHeight="1" x14ac:dyDescent="0.3">
      <c r="B23" s="66">
        <f t="shared" si="0"/>
        <v>20</v>
      </c>
      <c r="C23" s="62" t="s">
        <v>63</v>
      </c>
      <c r="D23" s="75">
        <f>VLOOKUP(C23,Country_Data!B:F,5,FALSE)</f>
        <v>19691</v>
      </c>
      <c r="E23" s="75">
        <f>D23*Projections_Data!$C$15</f>
        <v>1404.8017115037737</v>
      </c>
      <c r="F23" s="75">
        <f>VLOOKUP(C23,Country_Data!C:G,5,FALSE)</f>
        <v>1447</v>
      </c>
      <c r="G23" s="76">
        <f>IFERROR(VLOOKUP(C23,Days_Since_100!C:G,5,FALSE)-1,0)</f>
        <v>9.0388776673567373E-2</v>
      </c>
      <c r="H23" s="77">
        <f>IFERROR(VLOOKUP(C23,Deaths_since_10!C:G,5,FALSE)-1,0)</f>
        <v>0.15466468379597931</v>
      </c>
      <c r="J23" s="68">
        <f>IFERROR(LOG((M23/E23),1+G23),"")</f>
        <v>-19.206799307791805</v>
      </c>
      <c r="K23" s="67">
        <v>2.2999999999999998</v>
      </c>
      <c r="L23" s="61">
        <f>VLOOKUP(C23,Country_Data!C:J,8,FALSE)</f>
        <v>11589623</v>
      </c>
      <c r="M23" s="60">
        <f>(L23/100000)*K23</f>
        <v>266.561329</v>
      </c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0"/>
        <v>21</v>
      </c>
      <c r="C24" s="62" t="s">
        <v>53</v>
      </c>
      <c r="D24" s="75">
        <f>VLOOKUP(C24,Country_Data!B:F,5,FALSE)</f>
        <v>100123</v>
      </c>
      <c r="E24" s="75">
        <f>D24*Projections_Data!$C$15</f>
        <v>7143.007554765747</v>
      </c>
      <c r="F24" s="75">
        <f>VLOOKUP(C24,Country_Data!C:G,5,FALSE)</f>
        <v>1584</v>
      </c>
      <c r="G24" s="76">
        <f>IFERROR(VLOOKUP(C24,Days_Since_100!C:G,5,FALSE)-1,0)</f>
        <v>6.8740345672909209E-2</v>
      </c>
      <c r="H24" s="77">
        <f>IFERROR(VLOOKUP(C24,Deaths_since_10!C:G,5,FALSE)-1,0)</f>
        <v>0.15369416189255047</v>
      </c>
      <c r="J24" s="68" t="str">
        <f>IFERROR(LOG((M24/E24),1+G24),"")</f>
        <v/>
      </c>
      <c r="K24" s="67"/>
      <c r="L24" s="61">
        <f>VLOOKUP(C24,Country_Data!C:J,8,FALSE)</f>
        <v>83783942</v>
      </c>
      <c r="M24" s="60">
        <f>(L24/100000)*K24</f>
        <v>0</v>
      </c>
      <c r="O24" s="59">
        <f t="array" ref="O24">IF(OR(C24=$Q$4:$Q$22),1,0)</f>
        <v>1</v>
      </c>
    </row>
    <row r="25" spans="2:15" s="59" customFormat="1" ht="13.8" customHeight="1" x14ac:dyDescent="0.3">
      <c r="B25" s="66">
        <f t="shared" si="0"/>
        <v>22</v>
      </c>
      <c r="C25" s="62" t="s">
        <v>87</v>
      </c>
      <c r="D25" s="75">
        <f>VLOOKUP(C25,Country_Data!B:F,5,FALSE)</f>
        <v>4561</v>
      </c>
      <c r="E25" s="75">
        <f>D25*Projections_Data!$C$15</f>
        <v>325.39234199221528</v>
      </c>
      <c r="F25" s="75">
        <f>VLOOKUP(C25,Country_Data!C:G,5,FALSE)</f>
        <v>179</v>
      </c>
      <c r="G25" s="76">
        <f>IFERROR(VLOOKUP(C25,Days_Since_100!C:G,5,FALSE)-1,0)</f>
        <v>8.4590695618937728E-2</v>
      </c>
      <c r="H25" s="77">
        <f>IFERROR(VLOOKUP(C25,Deaths_since_10!C:G,5,FALSE)-1,0)</f>
        <v>0.14741917770801805</v>
      </c>
      <c r="J25" s="68" t="str">
        <f>IFERROR(LOG((M25/E25),1+G25),"")</f>
        <v/>
      </c>
      <c r="K25" s="67"/>
      <c r="L25" s="61">
        <f>VLOOKUP(C25,Country_Data!C:J,8,FALSE)</f>
        <v>5792202</v>
      </c>
      <c r="M25" s="60">
        <f>(L25/100000)*K25</f>
        <v>0</v>
      </c>
      <c r="O25" s="59">
        <f t="array" ref="O25">IF(OR(C25=$Q$4:$Q$22),1,0)</f>
        <v>0</v>
      </c>
    </row>
    <row r="26" spans="2:15" s="59" customFormat="1" ht="13.8" customHeight="1" x14ac:dyDescent="0.3">
      <c r="B26" s="66">
        <f t="shared" si="0"/>
        <v>23</v>
      </c>
      <c r="C26" s="62" t="s">
        <v>48</v>
      </c>
      <c r="D26" s="75">
        <f>VLOOKUP(C26,Country_Data!B:F,5,FALSE)</f>
        <v>5687</v>
      </c>
      <c r="E26" s="75">
        <f>D26*Projections_Data!$C$15</f>
        <v>405.7237993663075</v>
      </c>
      <c r="F26" s="75">
        <f>VLOOKUP(C26,Country_Data!C:G,5,FALSE)</f>
        <v>35</v>
      </c>
      <c r="G26" s="76">
        <f>IFERROR(VLOOKUP(C26,Days_Since_100!C:G,5,FALSE)-1,0)</f>
        <v>4.5208004960701986E-2</v>
      </c>
      <c r="H26" s="77">
        <f>IFERROR(VLOOKUP(C26,Deaths_since_10!C:G,5,FALSE)-1,0)</f>
        <v>0.1422445848996079</v>
      </c>
      <c r="J26" s="68" t="str">
        <f>IFERROR(LOG((M26/E26),1+G26),"")</f>
        <v/>
      </c>
      <c r="K26" s="67"/>
      <c r="L26" s="61">
        <f>VLOOKUP(C26,Country_Data!C:J,8,FALSE)</f>
        <v>25499884</v>
      </c>
      <c r="M26" s="60">
        <f>(L26/100000)*K26</f>
        <v>0</v>
      </c>
      <c r="O26" s="59">
        <f t="array" ref="O26">IF(OR(C26=$Q$4:$Q$22),1,0)</f>
        <v>0</v>
      </c>
    </row>
    <row r="27" spans="2:15" s="59" customFormat="1" ht="13.8" customHeight="1" x14ac:dyDescent="0.3">
      <c r="B27" s="66">
        <f t="shared" si="0"/>
        <v>24</v>
      </c>
      <c r="C27" s="62" t="s">
        <v>141</v>
      </c>
      <c r="D27" s="75">
        <f>VLOOKUP(C27,Country_Data!B:F,5,FALSE)</f>
        <v>997</v>
      </c>
      <c r="E27" s="75">
        <f>D27*Projections_Data!$C$15</f>
        <v>71.128297515070955</v>
      </c>
      <c r="F27" s="75">
        <f>VLOOKUP(C27,Country_Data!C:G,5,FALSE)</f>
        <v>28</v>
      </c>
      <c r="G27" s="76">
        <f>IFERROR(VLOOKUP(C27,Days_Since_100!C:G,5,FALSE)-1,0)</f>
        <v>4.448969125845692E-2</v>
      </c>
      <c r="H27" s="77">
        <f>IFERROR(VLOOKUP(C27,Deaths_since_10!C:G,5,FALSE)-1,0)</f>
        <v>0.13295681060117071</v>
      </c>
      <c r="J27" s="68" t="str">
        <f>IFERROR(LOG((M27/E27),1+G27),"")</f>
        <v/>
      </c>
      <c r="K27" s="67"/>
      <c r="L27" s="61">
        <f>VLOOKUP(C27,Country_Data!C:J,8,FALSE)</f>
        <v>2078938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0"/>
        <v>25</v>
      </c>
      <c r="C28" s="62" t="s">
        <v>108</v>
      </c>
      <c r="D28" s="75">
        <f>VLOOKUP(C28,Country_Data!B:F,5,FALSE)</f>
        <v>11278</v>
      </c>
      <c r="E28" s="75">
        <f>D28*Projections_Data!$C$15</f>
        <v>804.59873558171546</v>
      </c>
      <c r="F28" s="75">
        <f>VLOOKUP(C28,Country_Data!C:G,5,FALSE)</f>
        <v>295</v>
      </c>
      <c r="G28" s="76">
        <f>IFERROR(VLOOKUP(C28,Days_Since_100!C:G,5,FALSE)-1,0)</f>
        <v>8.6667839931451329E-2</v>
      </c>
      <c r="H28" s="77">
        <f>IFERROR(VLOOKUP(C28,Deaths_since_10!C:G,5,FALSE)-1,0)</f>
        <v>0.1301612348134078</v>
      </c>
      <c r="J28" s="68">
        <f>IFERROR(LOG((M28/E28),1+G28),"")</f>
        <v>4.6358292902563436</v>
      </c>
      <c r="K28" s="67">
        <v>11.6</v>
      </c>
      <c r="L28" s="61">
        <f>VLOOKUP(C28,Country_Data!C:J,8,FALSE)</f>
        <v>10196709</v>
      </c>
      <c r="M28" s="60">
        <f>(L28/100000)*K28</f>
        <v>1182.818244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0"/>
        <v>26</v>
      </c>
      <c r="C29" s="62" t="s">
        <v>86</v>
      </c>
      <c r="D29" s="75">
        <f>VLOOKUP(C29,Country_Data!B:F,5,FALSE)</f>
        <v>3864</v>
      </c>
      <c r="E29" s="75">
        <f>D29*Projections_Data!$C$15</f>
        <v>275.66674182370531</v>
      </c>
      <c r="F29" s="75">
        <f>VLOOKUP(C29,Country_Data!C:G,5,FALSE)</f>
        <v>151</v>
      </c>
      <c r="G29" s="76">
        <f>IFERROR(VLOOKUP(C29,Days_Since_100!C:G,5,FALSE)-1,0)</f>
        <v>0.11471579387011666</v>
      </c>
      <c r="H29" s="77">
        <f>IFERROR(VLOOKUP(C29,Deaths_since_10!C:G,5,FALSE)-1,0)</f>
        <v>0.12988077455018643</v>
      </c>
      <c r="J29" s="68" t="str">
        <f>IFERROR(LOG((M29/E29),1+G29),"")</f>
        <v/>
      </c>
      <c r="K29" s="67"/>
      <c r="L29" s="61">
        <f>VLOOKUP(C29,Country_Data!C:J,8,FALSE)</f>
        <v>19237691</v>
      </c>
      <c r="M29" s="60">
        <f>(L29/100000)*K29</f>
        <v>0</v>
      </c>
      <c r="O29" s="59">
        <f t="array" ref="O29">IF(OR(C29=$Q$4:$Q$22),1,0)</f>
        <v>0</v>
      </c>
    </row>
    <row r="30" spans="2:15" s="59" customFormat="1" ht="13.8" customHeight="1" x14ac:dyDescent="0.3">
      <c r="B30" s="66">
        <f t="shared" si="0"/>
        <v>27</v>
      </c>
      <c r="C30" s="62" t="s">
        <v>85</v>
      </c>
      <c r="D30" s="75">
        <f>VLOOKUP(C30,Country_Data!B:F,5,FALSE)</f>
        <v>5687</v>
      </c>
      <c r="E30" s="75">
        <f>D30*Projections_Data!$C$15</f>
        <v>405.7237993663075</v>
      </c>
      <c r="F30" s="75">
        <f>VLOOKUP(C30,Country_Data!C:G,5,FALSE)</f>
        <v>71</v>
      </c>
      <c r="G30" s="76">
        <f>IFERROR(VLOOKUP(C30,Days_Since_100!C:G,5,FALSE)-1,0)</f>
        <v>4.148814768728637E-2</v>
      </c>
      <c r="H30" s="77">
        <f>IFERROR(VLOOKUP(C30,Deaths_since_10!C:G,5,FALSE)-1,0)</f>
        <v>0.12729803073711565</v>
      </c>
      <c r="J30" s="68">
        <f>IFERROR(LOG((M30/E30),1+G30),"")</f>
        <v>1.6402896167067338</v>
      </c>
      <c r="K30" s="67">
        <v>8</v>
      </c>
      <c r="L30" s="61">
        <f>VLOOKUP(C30,Country_Data!C:J,8,FALSE)</f>
        <v>5421241</v>
      </c>
      <c r="M30" s="60">
        <f>(L30/100000)*K30</f>
        <v>433.69927999999999</v>
      </c>
      <c r="O30" s="59">
        <f t="array" ref="O30">IF(OR(C30=$Q$4:$Q$22),1,0)</f>
        <v>0</v>
      </c>
    </row>
    <row r="31" spans="2:15" s="59" customFormat="1" ht="13.8" customHeight="1" x14ac:dyDescent="0.3">
      <c r="B31" s="66">
        <f t="shared" si="0"/>
        <v>28</v>
      </c>
      <c r="C31" s="62" t="s">
        <v>80</v>
      </c>
      <c r="D31" s="75">
        <f>VLOOKUP(C31,Country_Data!B:F,5,FALSE)</f>
        <v>3157</v>
      </c>
      <c r="E31" s="75">
        <f>D31*Projections_Data!$C$15</f>
        <v>225.22771841030996</v>
      </c>
      <c r="F31" s="75">
        <f>VLOOKUP(C31,Country_Data!C:G,5,FALSE)</f>
        <v>47</v>
      </c>
      <c r="G31" s="76">
        <f>IFERROR(VLOOKUP(C31,Days_Since_100!C:G,5,FALSE)-1,0)</f>
        <v>0.10251412408852856</v>
      </c>
      <c r="H31" s="77">
        <f>IFERROR(VLOOKUP(C31,Deaths_since_10!C:G,5,FALSE)-1,0)</f>
        <v>0.12570579552275096</v>
      </c>
      <c r="J31" s="68" t="str">
        <f>IFERROR(LOG((M31/E31),1+G31),"")</f>
        <v/>
      </c>
      <c r="K31" s="67"/>
      <c r="L31" s="61">
        <f>VLOOKUP(C31,Country_Data!C:J,8,FALSE)</f>
        <v>220892340</v>
      </c>
      <c r="M31" s="60">
        <f>(L31/100000)*K31</f>
        <v>0</v>
      </c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0"/>
        <v>29</v>
      </c>
      <c r="C32" s="62" t="s">
        <v>56</v>
      </c>
      <c r="D32" s="75">
        <f>VLOOKUP(C32,Country_Data!B:F,5,FALSE)</f>
        <v>3246</v>
      </c>
      <c r="E32" s="75">
        <f>D32*Projections_Data!$C$15</f>
        <v>231.5771852897897</v>
      </c>
      <c r="F32" s="75">
        <f>VLOOKUP(C32,Country_Data!C:G,5,FALSE)</f>
        <v>152</v>
      </c>
      <c r="G32" s="76">
        <f>IFERROR(VLOOKUP(C32,Days_Since_100!C:G,5,FALSE)-1,0)</f>
        <v>9.2672870175507516E-2</v>
      </c>
      <c r="H32" s="77">
        <f>IFERROR(VLOOKUP(C32,Deaths_since_10!C:G,5,FALSE)-1,0)</f>
        <v>0.11550670014054099</v>
      </c>
      <c r="J32" s="68">
        <f>IFERROR(LOG((M32/E32),1+G32),"")</f>
        <v>46.03643639196472</v>
      </c>
      <c r="K32" s="67">
        <v>12.5</v>
      </c>
      <c r="L32" s="61">
        <f>VLOOKUP(C32,Country_Data!C:J,8,FALSE)</f>
        <v>109581078</v>
      </c>
      <c r="M32" s="60">
        <f>(L32/100000)*K32</f>
        <v>13697.634750000001</v>
      </c>
      <c r="O32" s="59">
        <f t="array" ref="O32">IF(OR(C32=$Q$4:$Q$22),1,0)</f>
        <v>0</v>
      </c>
    </row>
    <row r="33" spans="2:15" s="59" customFormat="1" ht="13.8" customHeight="1" x14ac:dyDescent="0.3">
      <c r="B33" s="66">
        <f t="shared" si="0"/>
        <v>30</v>
      </c>
      <c r="C33" s="62" t="s">
        <v>89</v>
      </c>
      <c r="D33" s="75">
        <f>VLOOKUP(C33,Country_Data!B:F,5,FALSE)</f>
        <v>17953</v>
      </c>
      <c r="E33" s="75">
        <f>D33*Projections_Data!$C$15</f>
        <v>1280.8087515426971</v>
      </c>
      <c r="F33" s="75">
        <f>VLOOKUP(C33,Country_Data!C:G,5,FALSE)</f>
        <v>1771</v>
      </c>
      <c r="G33" s="76">
        <f>IFERROR(VLOOKUP(C33,Days_Since_100!C:G,5,FALSE)-1,0)</f>
        <v>7.2241598592372336E-2</v>
      </c>
      <c r="H33" s="77">
        <f>IFERROR(VLOOKUP(C33,Deaths_since_10!C:G,5,FALSE)-1,0)</f>
        <v>0.11233869259978491</v>
      </c>
      <c r="J33" s="68" t="str">
        <f>IFERROR(LOG((M33/E33),1+G33),"")</f>
        <v/>
      </c>
      <c r="K33" s="67"/>
      <c r="L33" s="61">
        <f>VLOOKUP(C33,Country_Data!C:J,8,FALSE)</f>
        <v>17134872</v>
      </c>
      <c r="M33" s="60">
        <f>(L33/100000)*K33</f>
        <v>0</v>
      </c>
      <c r="O33" s="59">
        <f t="array" ref="O33">IF(OR(C33=$Q$4:$Q$22),1,0)</f>
        <v>0</v>
      </c>
    </row>
    <row r="34" spans="2:15" s="59" customFormat="1" ht="13.8" customHeight="1" x14ac:dyDescent="0.3">
      <c r="B34" s="66">
        <f t="shared" si="0"/>
        <v>31</v>
      </c>
      <c r="C34" s="62" t="s">
        <v>65</v>
      </c>
      <c r="D34" s="75">
        <f>VLOOKUP(C34,Country_Data!B:F,5,FALSE)</f>
        <v>1173</v>
      </c>
      <c r="E34" s="75">
        <f>D34*Projections_Data!$C$15</f>
        <v>83.6845466250534</v>
      </c>
      <c r="F34" s="75">
        <f>VLOOKUP(C34,Country_Data!C:G,5,FALSE)</f>
        <v>78</v>
      </c>
      <c r="G34" s="76">
        <f>IFERROR(VLOOKUP(C34,Days_Since_100!C:G,5,FALSE)-1,0)</f>
        <v>0.10562520983847956</v>
      </c>
      <c r="H34" s="77">
        <f>IFERROR(VLOOKUP(C34,Deaths_since_10!C:G,5,FALSE)-1,0)</f>
        <v>0.11139222486886502</v>
      </c>
      <c r="J34" s="68">
        <f>IFERROR(LOG((M34/E34),1+G34),"")</f>
        <v>28.743531610731083</v>
      </c>
      <c r="K34" s="67"/>
      <c r="L34" s="61">
        <f>VLOOKUP(C34,Country_Data!C:J,8,FALSE)</f>
        <v>102334404</v>
      </c>
      <c r="M34" s="60">
        <v>1500</v>
      </c>
      <c r="O34" s="59">
        <f t="array" ref="O34">IF(OR(C34=$Q$4:$Q$22),1,0)</f>
        <v>0</v>
      </c>
    </row>
    <row r="35" spans="2:15" s="59" customFormat="1" ht="13.8" customHeight="1" x14ac:dyDescent="0.3">
      <c r="B35" s="66">
        <f t="shared" si="0"/>
        <v>32</v>
      </c>
      <c r="C35" s="62" t="s">
        <v>88</v>
      </c>
      <c r="D35" s="75">
        <f>VLOOKUP(C35,Country_Data!B:F,5,FALSE)</f>
        <v>1097</v>
      </c>
      <c r="E35" s="75">
        <f>D35*Projections_Data!$C$15</f>
        <v>78.262529963924621</v>
      </c>
      <c r="F35" s="75">
        <f>VLOOKUP(C35,Country_Data!C:G,5,FALSE)</f>
        <v>15</v>
      </c>
      <c r="G35" s="76">
        <f>IFERROR(VLOOKUP(C35,Days_Since_100!C:G,5,FALSE)-1,0)</f>
        <v>8.0463427222156048E-2</v>
      </c>
      <c r="H35" s="77">
        <f>IFERROR(VLOOKUP(C35,Deaths_since_10!C:G,5,FALSE)-1,0)</f>
        <v>0.10891823393038824</v>
      </c>
      <c r="J35" s="68" t="str">
        <f>IFERROR(LOG((M35/E35),1+G35),"")</f>
        <v/>
      </c>
      <c r="K35" s="67"/>
      <c r="L35" s="61">
        <f>VLOOKUP(C35,Country_Data!C:J,8,FALSE)</f>
        <v>1326535</v>
      </c>
      <c r="M35" s="60">
        <f>(L35/100000)*K35</f>
        <v>0</v>
      </c>
      <c r="O35" s="59">
        <f t="array" ref="O35">IF(OR(C35=$Q$4:$Q$22),1,0)</f>
        <v>0</v>
      </c>
    </row>
    <row r="36" spans="2:15" s="59" customFormat="1" ht="13.8" customHeight="1" x14ac:dyDescent="0.3">
      <c r="B36" s="66">
        <f t="shared" si="0"/>
        <v>33</v>
      </c>
      <c r="C36" s="62" t="s">
        <v>145</v>
      </c>
      <c r="D36" s="75">
        <f>VLOOKUP(C36,Country_Data!B:F,5,FALSE)</f>
        <v>1655</v>
      </c>
      <c r="E36" s="75">
        <f>D36*Projections_Data!$C$15</f>
        <v>118.07154702852803</v>
      </c>
      <c r="F36" s="75">
        <f>VLOOKUP(C36,Country_Data!C:G,5,FALSE)</f>
        <v>11</v>
      </c>
      <c r="G36" s="76">
        <f>IFERROR(VLOOKUP(C36,Days_Since_100!C:G,5,FALSE)-1,0)</f>
        <v>4.1118204239811496E-2</v>
      </c>
      <c r="H36" s="77">
        <f>IFERROR(VLOOKUP(C36,Deaths_since_10!C:G,5,FALSE)-1,0)</f>
        <v>0.10554159678513342</v>
      </c>
      <c r="J36" s="68" t="str">
        <f>IFERROR(LOG((M36/E36),1+G36),"")</f>
        <v/>
      </c>
      <c r="K36" s="67"/>
      <c r="L36" s="61">
        <f>VLOOKUP(C36,Country_Data!C:J,8,FALSE)</f>
        <v>59308690</v>
      </c>
      <c r="M36" s="60">
        <f>(L36/100000)*K36</f>
        <v>0</v>
      </c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1">B36+1</f>
        <v>34</v>
      </c>
      <c r="C37" s="62" t="s">
        <v>77</v>
      </c>
      <c r="D37" s="75">
        <f>VLOOKUP(C37,Country_Data!B:F,5,FALSE)</f>
        <v>21100</v>
      </c>
      <c r="E37" s="75">
        <f>D37*Projections_Data!$C$15</f>
        <v>1505.3230467081216</v>
      </c>
      <c r="F37" s="75">
        <f>VLOOKUP(C37,Country_Data!C:G,5,FALSE)</f>
        <v>715</v>
      </c>
      <c r="G37" s="76">
        <f>IFERROR(VLOOKUP(C37,Days_Since_100!C:G,5,FALSE)-1,0)</f>
        <v>4.9080259664813441E-2</v>
      </c>
      <c r="H37" s="77">
        <f>IFERROR(VLOOKUP(C37,Deaths_since_10!C:G,5,FALSE)-1,0)</f>
        <v>0.10551242768401337</v>
      </c>
      <c r="J37" s="68" t="str">
        <f>IFERROR(LOG((M37/E37),1+G37),"")</f>
        <v/>
      </c>
      <c r="K37" s="67"/>
      <c r="L37" s="61">
        <f>VLOOKUP(C37,Country_Data!C:J,8,FALSE)</f>
        <v>8654622</v>
      </c>
      <c r="M37" s="60">
        <f>(L37/100000)*K37</f>
        <v>0</v>
      </c>
      <c r="O37" s="59">
        <f t="array" ref="O37">IF(OR(C37=$Q$4:$Q$22),1,0)</f>
        <v>0</v>
      </c>
    </row>
    <row r="38" spans="2:15" s="59" customFormat="1" ht="13.8" customHeight="1" x14ac:dyDescent="0.2">
      <c r="B38" s="66">
        <f t="shared" si="1"/>
        <v>35</v>
      </c>
      <c r="C38" s="62" t="s">
        <v>54</v>
      </c>
      <c r="D38" s="75">
        <f>VLOOKUP(C38,Country_Data!B:F,5,FALSE)</f>
        <v>1927</v>
      </c>
      <c r="E38" s="75">
        <f>D38*Projections_Data!$C$15</f>
        <v>137.47665928940998</v>
      </c>
      <c r="F38" s="75">
        <f>VLOOKUP(C38,Country_Data!C:G,5,FALSE)</f>
        <v>28</v>
      </c>
      <c r="G38" s="76">
        <f>IFERROR(VLOOKUP(C38,Days_Since_100!C:G,5,FALSE)-1,0)</f>
        <v>6.3263968126991088E-2</v>
      </c>
      <c r="H38" s="77">
        <f>IFERROR(VLOOKUP(C38,Deaths_since_10!C:G,5,FALSE)-1,0)</f>
        <v>0.10494795379650301</v>
      </c>
      <c r="I38" s="58"/>
      <c r="J38" s="68" t="str">
        <f>IFERROR(LOG((M38/E38),1+G38),"")</f>
        <v/>
      </c>
      <c r="K38" s="67">
        <v>9.6999999999999993</v>
      </c>
      <c r="L38" s="61">
        <f>VLOOKUP(C38,Country_Data!C:J,8,FALSE)</f>
        <v>5540720</v>
      </c>
      <c r="M38" s="60"/>
      <c r="O38" s="59">
        <f t="array" ref="O38">IF(OR(C38=$Q$4:$Q$22),1,0)</f>
        <v>0</v>
      </c>
    </row>
    <row r="39" spans="2:15" s="59" customFormat="1" ht="13.8" customHeight="1" x14ac:dyDescent="0.2">
      <c r="B39" s="66">
        <f t="shared" si="1"/>
        <v>36</v>
      </c>
      <c r="C39" s="62" t="s">
        <v>93</v>
      </c>
      <c r="D39" s="75"/>
      <c r="E39" s="75"/>
      <c r="F39" s="75">
        <f>VLOOKUP(C39,Country_Data!C:G,5,FALSE)</f>
        <v>13</v>
      </c>
      <c r="G39" s="75"/>
      <c r="H39" s="77">
        <f>IFERROR(VLOOKUP(C39,Deaths_since_10!C:G,5,FALSE)-1,0)</f>
        <v>0.10197228772148015</v>
      </c>
      <c r="I39" s="80"/>
      <c r="J39" s="68" t="str">
        <f>IFERROR(LOG((M39/E39),1+G39),"")</f>
        <v/>
      </c>
      <c r="K39" s="67">
        <v>15.5</v>
      </c>
      <c r="L39" s="61">
        <f>VLOOKUP(C39,Country_Data!C:J,8,FALSE)</f>
        <v>2722289</v>
      </c>
      <c r="M39" s="60"/>
      <c r="O39" s="59">
        <f t="array" ref="O39">IF(OR(C39=$Q$4:$Q$22),1,0)</f>
        <v>0</v>
      </c>
    </row>
    <row r="40" spans="2:15" s="59" customFormat="1" ht="13.8" customHeight="1" x14ac:dyDescent="0.2">
      <c r="B40" s="66">
        <f t="shared" si="1"/>
        <v>37</v>
      </c>
      <c r="C40" s="62" t="s">
        <v>78</v>
      </c>
      <c r="D40" s="75">
        <f>VLOOKUP(C40,Country_Data!B:F,5,FALSE)</f>
        <v>12051</v>
      </c>
      <c r="E40" s="75">
        <f>D40*Projections_Data!$C$15</f>
        <v>859.74635241135422</v>
      </c>
      <c r="F40" s="75">
        <f>VLOOKUP(C40,Country_Data!C:G,5,FALSE)</f>
        <v>204</v>
      </c>
      <c r="G40" s="76">
        <f>IFERROR(VLOOKUP(C40,Days_Since_100!C:G,5,FALSE)-1,0)</f>
        <v>3.4320331624160705E-2</v>
      </c>
      <c r="H40" s="77">
        <f>IFERROR(VLOOKUP(C40,Deaths_since_10!C:G,5,FALSE)-1,0)</f>
        <v>9.7700948713745017E-2</v>
      </c>
      <c r="I40" s="58"/>
      <c r="J40" s="68" t="str">
        <f>IFERROR(LOG((M40/E40),1+G40),"")</f>
        <v/>
      </c>
      <c r="K40" s="67">
        <v>12.2</v>
      </c>
      <c r="L40" s="61">
        <f>VLOOKUP(C40,Country_Data!C:J,8,FALSE)</f>
        <v>9006398</v>
      </c>
      <c r="M40" s="60"/>
      <c r="O40" s="59">
        <f t="array" ref="O40">IF(OR(C40=$Q$4:$Q$22),1,0)</f>
        <v>0</v>
      </c>
    </row>
    <row r="41" spans="2:15" s="59" customFormat="1" ht="13.8" customHeight="1" x14ac:dyDescent="0.3">
      <c r="B41" s="66">
        <f t="shared" si="1"/>
        <v>38</v>
      </c>
      <c r="C41" s="62" t="s">
        <v>99</v>
      </c>
      <c r="D41" s="75">
        <f>VLOOKUP(C41,Country_Data!B:F,5,FALSE)</f>
        <v>2804</v>
      </c>
      <c r="E41" s="75">
        <f>D41*Projections_Data!$C$15</f>
        <v>200.04387786585656</v>
      </c>
      <c r="F41" s="75">
        <f>VLOOKUP(C41,Country_Data!C:G,5,FALSE)</f>
        <v>36</v>
      </c>
      <c r="G41" s="76">
        <f>IFERROR(VLOOKUP(C41,Days_Since_100!C:G,5,FALSE)-1,0)</f>
        <v>5.1826302438203298E-2</v>
      </c>
      <c r="H41" s="77">
        <f>IFERROR(VLOOKUP(C41,Deaths_since_10!C:G,5,FALSE)-1,0)</f>
        <v>9.3742109514389105E-2</v>
      </c>
      <c r="J41" s="68">
        <f>IFERROR(LOG((M41/E41),1+G41),"")</f>
        <v>-5.0179720839319772</v>
      </c>
      <c r="K41" s="67">
        <v>24.8</v>
      </c>
      <c r="L41" s="61">
        <f>VLOOKUP(C41,Country_Data!C:J,8,FALSE)</f>
        <v>625978</v>
      </c>
      <c r="M41" s="60">
        <f>(L41/100000)*K41</f>
        <v>155.24254400000001</v>
      </c>
      <c r="O41" s="59">
        <f t="array" ref="O41">IF(OR(C41=$Q$4:$Q$22),1,0)</f>
        <v>0</v>
      </c>
    </row>
    <row r="42" spans="2:15" s="59" customFormat="1" ht="13.8" customHeight="1" x14ac:dyDescent="0.3">
      <c r="B42" s="66">
        <f t="shared" si="1"/>
        <v>39</v>
      </c>
      <c r="C42" s="62" t="s">
        <v>67</v>
      </c>
      <c r="D42" s="75">
        <f>VLOOKUP(C42,Country_Data!B:F,5,FALSE)</f>
        <v>527</v>
      </c>
      <c r="E42" s="75">
        <f>D42*Projections_Data!$C$15</f>
        <v>37.597405005458775</v>
      </c>
      <c r="F42" s="75">
        <f>VLOOKUP(C42,Country_Data!C:G,5,FALSE)</f>
        <v>18</v>
      </c>
      <c r="G42" s="76">
        <f>IFERROR(VLOOKUP(C42,Days_Since_100!C:G,5,FALSE)-1,0)</f>
        <v>2.3157639869878288E-2</v>
      </c>
      <c r="H42" s="77">
        <f>IFERROR(VLOOKUP(C42,Deaths_since_10!C:G,5,FALSE)-1,0)</f>
        <v>8.4471771197698553E-2</v>
      </c>
      <c r="J42" s="68">
        <f>IFERROR(LOG((M42/E42),1+G42),"")</f>
        <v>105.03369687531733</v>
      </c>
      <c r="K42" s="67">
        <v>6.1</v>
      </c>
      <c r="L42" s="61">
        <f>VLOOKUP(C42,Country_Data!C:J,8,FALSE)</f>
        <v>6825445</v>
      </c>
      <c r="M42" s="60">
        <f>(L42/100000)*K42</f>
        <v>416.35214500000001</v>
      </c>
      <c r="O42" s="59">
        <f t="array" ref="O42">IF(OR(C42=$Q$4:$Q$22),1,0)</f>
        <v>0</v>
      </c>
    </row>
    <row r="43" spans="2:15" s="59" customFormat="1" ht="13.8" customHeight="1" x14ac:dyDescent="0.3">
      <c r="B43" s="66">
        <f t="shared" si="1"/>
        <v>40</v>
      </c>
      <c r="C43" s="62" t="s">
        <v>60</v>
      </c>
      <c r="D43" s="75">
        <f>VLOOKUP(C43,Country_Data!B:F,5,FALSE)</f>
        <v>131646</v>
      </c>
      <c r="E43" s="75">
        <f>D43*Projections_Data!$C$15</f>
        <v>9391.9316496178853</v>
      </c>
      <c r="F43" s="75">
        <f>VLOOKUP(C43,Country_Data!C:G,5,FALSE)</f>
        <v>12641</v>
      </c>
      <c r="G43" s="76">
        <f>IFERROR(VLOOKUP(C43,Days_Since_100!C:G,5,FALSE)-1,0)</f>
        <v>6.5361462641321921E-2</v>
      </c>
      <c r="H43" s="77">
        <f>IFERROR(VLOOKUP(C43,Deaths_since_10!C:G,5,FALSE)-1,0)</f>
        <v>8.3530536586436943E-2</v>
      </c>
      <c r="J43" s="68">
        <f>IFERROR(LOG((M43/E43),1+G43),"")</f>
        <v>-17.579564595760253</v>
      </c>
      <c r="K43" s="67">
        <v>6.6</v>
      </c>
      <c r="L43" s="61">
        <f>VLOOKUP(C43,Country_Data!C:J,8,FALSE)</f>
        <v>46754778</v>
      </c>
      <c r="M43" s="60">
        <f>(L43/100000)*K43</f>
        <v>3085.8153479999996</v>
      </c>
      <c r="O43" s="59">
        <f t="array" ref="O43">IF(OR(C43=$Q$4:$Q$22),1,0)</f>
        <v>1</v>
      </c>
    </row>
    <row r="44" spans="2:15" s="59" customFormat="1" ht="13.8" customHeight="1" x14ac:dyDescent="0.3">
      <c r="B44" s="66">
        <f t="shared" si="1"/>
        <v>41</v>
      </c>
      <c r="C44" s="62" t="s">
        <v>83</v>
      </c>
      <c r="D44" s="75">
        <f>VLOOKUP(C44,Country_Data!B:F,5,FALSE)</f>
        <v>1735</v>
      </c>
      <c r="E44" s="75">
        <f>D44*Projections_Data!$C$15</f>
        <v>123.77893298761096</v>
      </c>
      <c r="F44" s="75">
        <f>VLOOKUP(C44,Country_Data!C:G,5,FALSE)</f>
        <v>73</v>
      </c>
      <c r="G44" s="76">
        <f>IFERROR(VLOOKUP(C44,Days_Since_100!C:G,5,FALSE)-1,0)</f>
        <v>5.7160244656172754E-2</v>
      </c>
      <c r="H44" s="77">
        <f>IFERROR(VLOOKUP(C44,Deaths_since_10!C:G,5,FALSE)-1,0)</f>
        <v>8.2992268045162243E-2</v>
      </c>
      <c r="J44" s="68" t="str">
        <f>IFERROR(LOG((M44/E44),1+G44),"")</f>
        <v/>
      </c>
      <c r="K44" s="67"/>
      <c r="L44" s="61">
        <f>VLOOKUP(C44,Country_Data!C:J,8,FALSE)</f>
        <v>10423054</v>
      </c>
      <c r="M44" s="60"/>
      <c r="O44" s="59">
        <f t="array" ref="O44">IF(OR(C44=$Q$4:$Q$22),1,0)</f>
        <v>0</v>
      </c>
    </row>
    <row r="45" spans="2:15" s="59" customFormat="1" ht="13.8" customHeight="1" x14ac:dyDescent="0.3">
      <c r="B45" s="66">
        <f t="shared" si="1"/>
        <v>42</v>
      </c>
      <c r="C45" s="62" t="s">
        <v>107</v>
      </c>
      <c r="D45" s="75">
        <f>VLOOKUP(C45,Country_Data!B:F,5,FALSE)</f>
        <v>2273</v>
      </c>
      <c r="E45" s="75">
        <f>D45*Projections_Data!$C$15</f>
        <v>162.16110356244363</v>
      </c>
      <c r="F45" s="75">
        <f>VLOOKUP(C45,Country_Data!C:G,5,FALSE)</f>
        <v>198</v>
      </c>
      <c r="G45" s="76">
        <f>IFERROR(VLOOKUP(C45,Days_Since_100!C:G,5,FALSE)-1,0)</f>
        <v>8.2667789602504538E-2</v>
      </c>
      <c r="H45" s="77">
        <f>IFERROR(VLOOKUP(C45,Deaths_since_10!C:G,5,FALSE)-1,0)</f>
        <v>7.8016123232846013E-2</v>
      </c>
      <c r="J45" s="68" t="str">
        <f>IFERROR(LOG((M45/E45),1+G45),"")</f>
        <v/>
      </c>
      <c r="K45" s="67"/>
      <c r="L45" s="61">
        <f>VLOOKUP(C45,Country_Data!C:J,8,FALSE)</f>
        <v>273523615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1"/>
        <v>43</v>
      </c>
      <c r="C46" s="62" t="s">
        <v>43</v>
      </c>
      <c r="D46" s="75">
        <f>VLOOKUP(C46,Country_Data!B:F,5,FALSE)</f>
        <v>3662</v>
      </c>
      <c r="E46" s="75">
        <f>D46*Projections_Data!$C$15</f>
        <v>261.25559227702092</v>
      </c>
      <c r="F46" s="75">
        <f>VLOOKUP(C46,Country_Data!C:G,5,FALSE)</f>
        <v>61</v>
      </c>
      <c r="G46" s="76">
        <f>IFERROR(VLOOKUP(C46,Days_Since_100!C:G,5,FALSE)-1,0)</f>
        <v>5.772612895034368E-2</v>
      </c>
      <c r="H46" s="77">
        <f>IFERROR(VLOOKUP(C46,Deaths_since_10!C:G,5,FALSE)-1,0)</f>
        <v>7.2438202052400147E-2</v>
      </c>
      <c r="J46" s="68">
        <f>IFERROR(LOG((M46/E46),1+G46),"")</f>
        <v>58.401657412331673</v>
      </c>
      <c r="K46" s="67">
        <v>21.4</v>
      </c>
      <c r="L46" s="61">
        <f>VLOOKUP(C46,Country_Data!C:J,8,FALSE)</f>
        <v>32365999</v>
      </c>
      <c r="M46" s="60">
        <f>(L46/100000)*K46</f>
        <v>6926.323785999999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1"/>
        <v>44</v>
      </c>
      <c r="C47" s="62" t="s">
        <v>36</v>
      </c>
      <c r="D47" s="75">
        <f>VLOOKUP(C47,Country_Data!B:F,5,FALSE)</f>
        <v>3139</v>
      </c>
      <c r="E47" s="75">
        <f>D47*Projections_Data!$C$15</f>
        <v>223.94355656951629</v>
      </c>
      <c r="F47" s="75">
        <f>VLOOKUP(C47,Country_Data!C:G,5,FALSE)</f>
        <v>77</v>
      </c>
      <c r="G47" s="76">
        <f>IFERROR(VLOOKUP(C47,Days_Since_100!C:G,5,FALSE)-1,0)</f>
        <v>9.9557169087540531E-2</v>
      </c>
      <c r="H47" s="77">
        <f>IFERROR(VLOOKUP(C47,Deaths_since_10!C:G,5,FALSE)-1,0)</f>
        <v>6.5762756635474151E-2</v>
      </c>
      <c r="J47" s="68">
        <f>IFERROR(LOG((M47/E47),1+G47),"")</f>
        <v>39.186793722437223</v>
      </c>
      <c r="K47" s="67">
        <v>7.3</v>
      </c>
      <c r="L47" s="61">
        <f>VLOOKUP(C47,Country_Data!C:J,8,FALSE)</f>
        <v>126476461</v>
      </c>
      <c r="M47" s="60">
        <f>(L47/100000)*K47</f>
        <v>9232.781653</v>
      </c>
      <c r="O47" s="59">
        <f t="array" ref="O47">IF(OR(C47=$Q$4:$Q$22),1,0)</f>
        <v>0</v>
      </c>
    </row>
    <row r="48" spans="2:15" s="59" customFormat="1" ht="13.8" customHeight="1" x14ac:dyDescent="0.3">
      <c r="B48" s="66">
        <f t="shared" si="1"/>
        <v>45</v>
      </c>
      <c r="C48" s="62" t="s">
        <v>55</v>
      </c>
      <c r="D48" s="75">
        <f>VLOOKUP(C48,Country_Data!B:F,5,FALSE)</f>
        <v>1799</v>
      </c>
      <c r="E48" s="75">
        <f>D48*Projections_Data!$C$15</f>
        <v>128.34484175487728</v>
      </c>
      <c r="F48" s="75">
        <f>VLOOKUP(C48,Country_Data!C:G,5,FALSE)</f>
        <v>10</v>
      </c>
      <c r="G48" s="76">
        <f>IFERROR(VLOOKUP(C48,Days_Since_100!C:G,5,FALSE)-1,0)</f>
        <v>0.22059789540248032</v>
      </c>
      <c r="H48" s="77">
        <f>IFERROR(VLOOKUP(C48,Deaths_since_10!C:G,5,FALSE)-1,0)</f>
        <v>5.7371263440564091E-2</v>
      </c>
      <c r="J48" s="68">
        <f>IFERROR(LOG((M48/E48),1+G48),"")</f>
        <v>8.2348247552978826</v>
      </c>
      <c r="K48" s="67">
        <v>6.7</v>
      </c>
      <c r="L48" s="61">
        <f>VLOOKUP(C48,Country_Data!C:J,8,FALSE)</f>
        <v>9890402</v>
      </c>
      <c r="M48" s="60">
        <f>(L48/100000)*K48</f>
        <v>662.65693400000009</v>
      </c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1"/>
        <v>46</v>
      </c>
      <c r="C49" s="62" t="s">
        <v>58</v>
      </c>
      <c r="D49" s="75">
        <f>VLOOKUP(C49,Country_Data!B:F,5,FALSE)</f>
        <v>128948</v>
      </c>
      <c r="E49" s="75">
        <f>D49*Projections_Data!$C$15</f>
        <v>9199.4500581478133</v>
      </c>
      <c r="F49" s="75">
        <f>VLOOKUP(C49,Country_Data!C:G,5,FALSE)</f>
        <v>15887</v>
      </c>
      <c r="G49" s="76">
        <f>IFERROR(VLOOKUP(C49,Days_Since_100!C:G,5,FALSE)-1,0)</f>
        <v>4.0380866628816348E-2</v>
      </c>
      <c r="H49" s="77">
        <f>IFERROR(VLOOKUP(C49,Deaths_since_10!C:G,5,FALSE)-1,0)</f>
        <v>5.0335707650636996E-2</v>
      </c>
      <c r="J49" s="68">
        <f>IFERROR(LOG((M49/E49),1+G49),"")</f>
        <v>-23.506338655414822</v>
      </c>
      <c r="K49" s="67">
        <v>6</v>
      </c>
      <c r="L49" s="61">
        <f>VLOOKUP(C49,Country_Data!C:J,8,FALSE)</f>
        <v>60461826</v>
      </c>
      <c r="M49" s="60">
        <f>(L49/100000)*K49</f>
        <v>3627.7095599999998</v>
      </c>
      <c r="O49" s="59">
        <f t="array" ref="O49">IF(OR(C49=$Q$4:$Q$22),1,0)</f>
        <v>1</v>
      </c>
    </row>
    <row r="50" spans="2:15" s="59" customFormat="1" ht="13.8" customHeight="1" x14ac:dyDescent="0.3">
      <c r="B50" s="66">
        <f t="shared" si="1"/>
        <v>47</v>
      </c>
      <c r="C50" s="62" t="s">
        <v>338</v>
      </c>
      <c r="D50" s="75">
        <f>VLOOKUP(C50,Country_Data!B:F,5,FALSE)</f>
        <v>58226</v>
      </c>
      <c r="E50" s="75">
        <f>D50*Projections_Data!$C$15</f>
        <v>4153.9781856695308</v>
      </c>
      <c r="F50" s="75">
        <f>VLOOKUP(C50,Country_Data!C:G,5,FALSE)</f>
        <v>3603</v>
      </c>
      <c r="G50" s="76">
        <f>IFERROR(VLOOKUP(C50,Days_Since_100!C:G,5,FALSE)-1,0)</f>
        <v>5.4743074512873857E-2</v>
      </c>
      <c r="H50" s="77">
        <f>IFERROR(VLOOKUP(C50,Deaths_since_10!C:G,5,FALSE)-1,0)</f>
        <v>4.4511380473383877E-2</v>
      </c>
      <c r="J50" s="68" t="str">
        <f>IFERROR(LOG((M50/E50),1+G50),"")</f>
        <v/>
      </c>
      <c r="K50" s="67"/>
      <c r="L50" s="61">
        <f>VLOOKUP(C50,Country_Data!C:J,8,FALSE)</f>
        <v>83992949</v>
      </c>
      <c r="M50" s="60">
        <f>(L50/100000)*K50</f>
        <v>0</v>
      </c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1"/>
        <v>48</v>
      </c>
      <c r="C51" s="62" t="s">
        <v>90</v>
      </c>
      <c r="D51" s="75">
        <f>VLOOKUP(C51,Country_Data!B:F,5,FALSE)</f>
        <v>266</v>
      </c>
      <c r="E51" s="75">
        <f>D51*Projections_Data!$C$15</f>
        <v>18.977058313950728</v>
      </c>
      <c r="F51" s="75">
        <f>VLOOKUP(C51,Country_Data!C:G,5,FALSE)</f>
        <v>32</v>
      </c>
      <c r="G51" s="76">
        <f>IFERROR(VLOOKUP(C51,Days_Since_100!C:G,5,FALSE)-1,0)</f>
        <v>2.4221591085540561E-2</v>
      </c>
      <c r="H51" s="77">
        <f>IFERROR(VLOOKUP(C51,Deaths_since_10!C:G,5,FALSE)-1,0)</f>
        <v>4.2402216277297899E-2</v>
      </c>
      <c r="J51" s="68" t="str">
        <f>IFERROR(LOG((M51/E51),1+G51),"")</f>
        <v/>
      </c>
      <c r="K51" s="67"/>
      <c r="L51" s="61">
        <f>VLOOKUP(C51,Country_Data!C:J,8,FALSE)</f>
        <v>33931</v>
      </c>
      <c r="M51" s="60">
        <f>(L51/100000)*K51</f>
        <v>0</v>
      </c>
      <c r="O51" s="59">
        <f t="array" ref="O51">IF(OR(C51=$Q$4:$Q$22),1,0)</f>
        <v>0</v>
      </c>
    </row>
    <row r="52" spans="2:15" s="59" customFormat="1" ht="13.8" customHeight="1" x14ac:dyDescent="0.3">
      <c r="B52" s="66">
        <f t="shared" si="1"/>
        <v>49</v>
      </c>
      <c r="C52" s="62" t="s">
        <v>70</v>
      </c>
      <c r="D52" s="75">
        <f>VLOOKUP(C52,Country_Data!B:F,5,FALSE)</f>
        <v>961</v>
      </c>
      <c r="E52" s="75">
        <f>D52*Projections_Data!$C$15</f>
        <v>68.559973833483639</v>
      </c>
      <c r="F52" s="75">
        <f>VLOOKUP(C52,Country_Data!C:G,5,FALSE)</f>
        <v>61</v>
      </c>
      <c r="G52" s="76">
        <f>IFERROR(VLOOKUP(C52,Days_Since_100!C:G,5,FALSE)-1,0)</f>
        <v>6.726626825497406E-2</v>
      </c>
      <c r="H52" s="77">
        <f>IFERROR(VLOOKUP(C52,Deaths_since_10!C:G,5,FALSE)-1,0)</f>
        <v>4.0571593958808272E-2</v>
      </c>
      <c r="J52" s="68">
        <f>IFERROR(LOG((M52/E52),1+G52),"")</f>
        <v>54.180245050020602</v>
      </c>
      <c r="K52" s="67">
        <v>5.8</v>
      </c>
      <c r="L52" s="61">
        <f>VLOOKUP(C52,Country_Data!C:J,8,FALSE)</f>
        <v>40222493</v>
      </c>
      <c r="M52" s="60">
        <f>(L52/100000)*K52</f>
        <v>2332.9045939999996</v>
      </c>
      <c r="O52" s="59">
        <f t="array" ref="O52">IF(OR(C52=$Q$4:$Q$22),1,0)</f>
        <v>0</v>
      </c>
    </row>
    <row r="53" spans="2:15" s="59" customFormat="1" ht="13.8" customHeight="1" x14ac:dyDescent="0.2">
      <c r="B53" s="66">
        <f t="shared" si="1"/>
        <v>50</v>
      </c>
      <c r="C53" s="62" t="s">
        <v>231</v>
      </c>
      <c r="D53" s="75">
        <f>VLOOKUP(C53,Country_Data!B:F,5,FALSE)</f>
        <v>446</v>
      </c>
      <c r="E53" s="75">
        <f>D53*Projections_Data!$C$15</f>
        <v>31.818676721887311</v>
      </c>
      <c r="F53" s="75">
        <f>VLOOKUP(C53,Country_Data!C:G,5,FALSE)</f>
        <v>11</v>
      </c>
      <c r="G53" s="76">
        <f>IFERROR(VLOOKUP(C53,Days_Since_100!C:G,5,FALSE)-1,0)</f>
        <v>0.1122610101591619</v>
      </c>
      <c r="H53" s="77">
        <f>IFERROR(VLOOKUP(C53,Deaths_since_10!C:G,5,FALSE)-1,0)</f>
        <v>2.3836255539609663E-2</v>
      </c>
      <c r="I53" s="58"/>
      <c r="J53" s="68" t="str">
        <f>IFERROR(LOG((M53/E53),1+G53),"")</f>
        <v/>
      </c>
      <c r="K53" s="67">
        <v>11.4</v>
      </c>
      <c r="L53" s="61">
        <f>VLOOKUP(C53,Country_Data!C:J,8,FALSE)</f>
        <v>1207359</v>
      </c>
      <c r="M53" s="60"/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1"/>
        <v>51</v>
      </c>
      <c r="C54" s="62" t="s">
        <v>337</v>
      </c>
      <c r="D54" s="75">
        <f>VLOOKUP(C54,Country_Data!B:F,5,FALSE)</f>
        <v>82602</v>
      </c>
      <c r="E54" s="75">
        <f>D54*Projections_Data!$C$15</f>
        <v>5893.0186874020974</v>
      </c>
      <c r="F54" s="75">
        <f>VLOOKUP(C54,Country_Data!C:G,5,FALSE)</f>
        <v>3333</v>
      </c>
      <c r="G54" s="76">
        <f>IFERROR(VLOOKUP(C54,Days_Since_100!C:G,5,FALSE)-1,0)</f>
        <v>7.8390353584834038E-4</v>
      </c>
      <c r="H54" s="77">
        <f>IFERROR(VLOOKUP(C54,Deaths_since_10!C:G,5,FALSE)-1,0)</f>
        <v>1.4463991048474512E-3</v>
      </c>
      <c r="J54" s="68">
        <f>IFERROR(LOG((M54/E54),1+G54),"")</f>
        <v>2774.2902377465875</v>
      </c>
      <c r="K54" s="67">
        <v>3.6</v>
      </c>
      <c r="L54" s="61">
        <f>VLOOKUP(C54,Country_Data!C:J,8,FALSE)</f>
        <v>1439323776</v>
      </c>
      <c r="M54" s="60">
        <f>(L54/100000)*K54</f>
        <v>51815.655936000003</v>
      </c>
      <c r="O54" s="59">
        <f t="array" ref="O54">IF(OR(C54=$Q$4:$Q$22),1,0)</f>
        <v>0</v>
      </c>
    </row>
    <row r="55" spans="2:15" s="59" customFormat="1" ht="13.8" customHeight="1" x14ac:dyDescent="0.3">
      <c r="B55" s="66">
        <f t="shared" si="1"/>
        <v>52</v>
      </c>
      <c r="C55" s="62" t="s">
        <v>101</v>
      </c>
      <c r="D55" s="75">
        <f>VLOOKUP(C55,Country_Data!B:F,5,FALSE)</f>
        <v>1604</v>
      </c>
      <c r="E55" s="75">
        <f>D55*Projections_Data!$C$15</f>
        <v>114.43308847961266</v>
      </c>
      <c r="F55" s="75">
        <f>VLOOKUP(C55,Country_Data!C:G,5,FALSE)</f>
        <v>4</v>
      </c>
      <c r="G55" s="76">
        <f>IFERROR(VLOOKUP(C55,Days_Since_100!C:G,5,FALSE)-1,0)</f>
        <v>0.15481034579643338</v>
      </c>
      <c r="H55" s="77">
        <f>IFERROR(VLOOKUP(C55,Deaths_since_10!C:G,5,FALSE)-1,0)</f>
        <v>0</v>
      </c>
      <c r="J55" s="68" t="str">
        <f>IFERROR(LOG((M55/E55),1+G55),"")</f>
        <v/>
      </c>
      <c r="K55" s="67"/>
      <c r="L55" s="61">
        <f>VLOOKUP(C55,Country_Data!C:J,8,FALSE)</f>
        <v>2881053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customHeight="1" x14ac:dyDescent="0.3">
      <c r="B56" s="66">
        <f t="shared" si="1"/>
        <v>53</v>
      </c>
      <c r="C56" s="62" t="s">
        <v>74</v>
      </c>
      <c r="D56" s="75">
        <f>VLOOKUP(C56,Country_Data!B:F,5,FALSE)</f>
        <v>556</v>
      </c>
      <c r="E56" s="75">
        <f>D56*Projections_Data!$C$15</f>
        <v>39.666332415626336</v>
      </c>
      <c r="F56" s="75">
        <f>VLOOKUP(C56,Country_Data!C:G,5,FALSE)</f>
        <v>1</v>
      </c>
      <c r="G56" s="76">
        <f>IFERROR(VLOOKUP(C56,Days_Since_100!C:G,5,FALSE)-1,0)</f>
        <v>0.13981768163669317</v>
      </c>
      <c r="H56" s="77">
        <f>IFERROR(VLOOKUP(C56,Deaths_since_10!C:G,5,FALSE)-1,0)</f>
        <v>0</v>
      </c>
      <c r="J56" s="68" t="str">
        <f>IFERROR(LOG((M56/E56),1+G56),"")</f>
        <v/>
      </c>
      <c r="K56" s="67"/>
      <c r="L56" s="61">
        <f>VLOOKUP(C56,Country_Data!C:J,8,FALSE)</f>
        <v>4270571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1"/>
        <v>54</v>
      </c>
      <c r="C57" s="62" t="s">
        <v>40</v>
      </c>
      <c r="D57" s="75">
        <f>VLOOKUP(C57,Country_Data!B:F,5,FALSE)</f>
        <v>1309</v>
      </c>
      <c r="E57" s="75">
        <f>D57*Projections_Data!$C$15</f>
        <v>93.387102755494368</v>
      </c>
      <c r="F57" s="75">
        <f>VLOOKUP(C57,Country_Data!C:G,5,FALSE)</f>
        <v>6</v>
      </c>
      <c r="G57" s="76">
        <f>IFERROR(VLOOKUP(C57,Days_Since_100!C:G,5,FALSE)-1,0)</f>
        <v>7.1681495668774797E-2</v>
      </c>
      <c r="H57" s="77">
        <f>IFERROR(VLOOKUP(C57,Deaths_since_10!C:G,5,FALSE)-1,0)</f>
        <v>0</v>
      </c>
      <c r="J57" s="68" t="str">
        <f>IFERROR(LOG((M57/E57),1+G57),"")</f>
        <v/>
      </c>
      <c r="K57" s="67"/>
      <c r="L57" s="61">
        <f>VLOOKUP(C57,Country_Data!C:J,8,FALSE)</f>
        <v>5850342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customHeight="1" x14ac:dyDescent="0.3">
      <c r="B58" s="66">
        <f t="shared" si="1"/>
        <v>55</v>
      </c>
      <c r="C58" s="62" t="s">
        <v>111</v>
      </c>
      <c r="D58" s="75">
        <f>VLOOKUP(C58,Country_Data!B:F,5,FALSE)</f>
        <v>533</v>
      </c>
      <c r="E58" s="75">
        <f>D58*Projections_Data!$C$15</f>
        <v>38.02545895238999</v>
      </c>
      <c r="F58" s="75">
        <f>VLOOKUP(C58,Country_Data!C:G,5,FALSE)</f>
        <v>1</v>
      </c>
      <c r="G58" s="76">
        <f>IFERROR(VLOOKUP(C58,Days_Since_100!C:G,5,FALSE)-1,0)</f>
        <v>6.0153685331490347E-2</v>
      </c>
      <c r="H58" s="77">
        <f>IFERROR(VLOOKUP(C58,Deaths_since_10!C:G,5,FALSE)-1,0)</f>
        <v>0</v>
      </c>
      <c r="J58" s="68">
        <f>IFERROR(LOG((M58/E58),1+G58),"")</f>
        <v>29.047676871798146</v>
      </c>
      <c r="K58" s="67">
        <v>11</v>
      </c>
      <c r="L58" s="61">
        <f>VLOOKUP(C58,Country_Data!C:J,8,FALSE)</f>
        <v>1886198</v>
      </c>
      <c r="M58" s="60">
        <f>(L58/100000)*K58</f>
        <v>207.48177999999999</v>
      </c>
      <c r="O58" s="59">
        <f t="array" ref="O58">IF(OR(C58=$Q$4:$Q$22),1,0)</f>
        <v>0</v>
      </c>
    </row>
    <row r="59" spans="2:15" s="59" customFormat="1" ht="13.8" customHeight="1" x14ac:dyDescent="0.2">
      <c r="B59" s="66">
        <f t="shared" si="1"/>
        <v>56</v>
      </c>
      <c r="C59" s="62" t="s">
        <v>162</v>
      </c>
      <c r="D59" s="75">
        <f>VLOOKUP(C59,Country_Data!B:F,5,FALSE)</f>
        <v>485</v>
      </c>
      <c r="E59" s="75">
        <f>D59*Projections_Data!$C$15</f>
        <v>34.601027376940237</v>
      </c>
      <c r="F59" s="75">
        <f>VLOOKUP(C59,Country_Data!C:G,5,FALSE)</f>
        <v>1</v>
      </c>
      <c r="G59" s="76">
        <f>IFERROR(VLOOKUP(C59,Days_Since_100!C:G,5,FALSE)-1,0)</f>
        <v>5.9661175566611435E-2</v>
      </c>
      <c r="H59" s="77">
        <f>IFERROR(VLOOKUP(C59,Deaths_since_10!C:G,5,FALSE)-1,0)</f>
        <v>0</v>
      </c>
      <c r="I59" s="58"/>
      <c r="J59" s="68" t="str">
        <f>IFERROR(LOG((M59/E59),1+G59),"")</f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customHeight="1" x14ac:dyDescent="0.2">
      <c r="B60" s="66">
        <f t="shared" ref="B60:B66" si="2">B59+1</f>
        <v>57</v>
      </c>
      <c r="C60" s="62" t="s">
        <v>92</v>
      </c>
      <c r="D60" s="75">
        <f>VLOOKUP(C60,Country_Data!B:F,5,FALSE)</f>
        <v>1486</v>
      </c>
      <c r="E60" s="75">
        <f>D60*Projections_Data!$C$15</f>
        <v>106.01469418996534</v>
      </c>
      <c r="F60" s="75">
        <f>VLOOKUP(C60,Country_Data!C:G,5,FALSE)</f>
        <v>5</v>
      </c>
      <c r="G60" s="76">
        <f>IFERROR(VLOOKUP(C60,Days_Since_100!C:G,5,FALSE)-1,0)</f>
        <v>5.5369622946580765E-2</v>
      </c>
      <c r="H60" s="77">
        <f>IFERROR(VLOOKUP(C60,Deaths_since_10!C:G,5,FALSE)-1,0)</f>
        <v>0</v>
      </c>
      <c r="I60" s="59"/>
      <c r="J60" s="68" t="str">
        <f>IFERROR(LOG((M60/E60),1+G60),"")</f>
        <v/>
      </c>
      <c r="K60" s="67"/>
      <c r="L60" s="61">
        <f>VLOOKUP(C60,Country_Data!C:J,8,FALSE)</f>
        <v>341243</v>
      </c>
      <c r="M60" s="60"/>
      <c r="O60" s="59">
        <f t="array" ref="O60">IF(OR(C60=$Q$4:$Q$22),1,0)</f>
        <v>0</v>
      </c>
    </row>
    <row r="61" spans="2:15" ht="13.2" customHeight="1" x14ac:dyDescent="0.2">
      <c r="B61" s="66">
        <f t="shared" si="2"/>
        <v>58</v>
      </c>
      <c r="C61" s="62" t="s">
        <v>92</v>
      </c>
      <c r="D61" s="75">
        <f>VLOOKUP(C61,Country_Data!B:F,5,FALSE)</f>
        <v>1486</v>
      </c>
      <c r="E61" s="75">
        <f>D61*Projections_Data!$C$15</f>
        <v>106.01469418996534</v>
      </c>
      <c r="F61" s="75">
        <f>VLOOKUP(C61,Country_Data!C:G,5,FALSE)</f>
        <v>5</v>
      </c>
      <c r="G61" s="76">
        <f>IFERROR(VLOOKUP(C61,Days_Since_100!C:G,5,FALSE)-1,0)</f>
        <v>5.5369622946580765E-2</v>
      </c>
      <c r="H61" s="77">
        <f>IFERROR(VLOOKUP(C61,Deaths_since_10!C:G,5,FALSE)-1,0)</f>
        <v>0</v>
      </c>
      <c r="I61" s="59"/>
      <c r="J61" s="68">
        <f>IFERROR(LOG((M61/E61),1+G61),"")</f>
        <v>-12.429407841688056</v>
      </c>
      <c r="K61" s="67">
        <v>15.9</v>
      </c>
      <c r="L61" s="61">
        <f>VLOOKUP(C61,Country_Data!C:J,8,FALSE)</f>
        <v>341243</v>
      </c>
      <c r="M61" s="60">
        <f>(L61/100000)*K61</f>
        <v>54.257637000000003</v>
      </c>
      <c r="O61" s="59">
        <f t="array" ref="O61">IF(OR(C61=$Q$4:$Q$22),1,0)</f>
        <v>0</v>
      </c>
    </row>
    <row r="62" spans="2:15" ht="13.2" customHeight="1" x14ac:dyDescent="0.2">
      <c r="B62" s="66">
        <f t="shared" si="2"/>
        <v>59</v>
      </c>
      <c r="C62" s="62" t="s">
        <v>73</v>
      </c>
      <c r="D62" s="75">
        <f>VLOOKUP(C62,Country_Data!B:F,5,FALSE)</f>
        <v>700</v>
      </c>
      <c r="E62" s="75">
        <f>D62*Projections_Data!$C$15</f>
        <v>49.939627141975599</v>
      </c>
      <c r="F62" s="75">
        <f>VLOOKUP(C62,Country_Data!C:G,5,FALSE)</f>
        <v>4</v>
      </c>
      <c r="G62" s="76">
        <f>IFERROR(VLOOKUP(C62,Days_Since_100!C:G,5,FALSE)-1,0)</f>
        <v>4.3044881510632571E-2</v>
      </c>
      <c r="H62" s="77">
        <f>IFERROR(VLOOKUP(C62,Deaths_since_10!C:G,5,FALSE)-1,0)</f>
        <v>0</v>
      </c>
      <c r="I62" s="59"/>
      <c r="J62" s="68" t="str">
        <f>IFERROR(LOG((M62/E62),1+G62),"")</f>
        <v/>
      </c>
      <c r="K62" s="67"/>
      <c r="L62" s="61">
        <f>VLOOKUP(C62,Country_Data!C:J,8,FALSE)</f>
        <v>1701575</v>
      </c>
      <c r="M62" s="60">
        <f>(L62/100000)*K62</f>
        <v>0</v>
      </c>
      <c r="O62" s="59">
        <f t="array" ref="O62">IF(OR(C62=$Q$4:$Q$22),1,0)</f>
        <v>0</v>
      </c>
    </row>
    <row r="63" spans="2:15" ht="13.2" customHeight="1" x14ac:dyDescent="0.2">
      <c r="B63" s="66">
        <f t="shared" si="2"/>
        <v>60</v>
      </c>
      <c r="C63" s="62" t="s">
        <v>342</v>
      </c>
      <c r="D63" s="75">
        <f>VLOOKUP(C63,Country_Data!B:F,5,FALSE)</f>
        <v>363</v>
      </c>
      <c r="E63" s="75">
        <f>D63*Projections_Data!$C$15</f>
        <v>25.897263789338776</v>
      </c>
      <c r="F63" s="75">
        <f>VLOOKUP(C63,Country_Data!C:G,5,FALSE)</f>
        <v>5</v>
      </c>
      <c r="G63" s="76">
        <f>IFERROR(VLOOKUP(C63,Days_Since_100!C:G,5,FALSE)-1,0)</f>
        <v>2.4259853638899154E-2</v>
      </c>
      <c r="H63" s="77">
        <f>IFERROR(VLOOKUP(C63,Deaths_since_10!C:G,5,FALSE)-1,0)</f>
        <v>0</v>
      </c>
      <c r="I63" s="59"/>
      <c r="J63" s="68" t="str">
        <f>IFERROR(LOG((M63/E63),1+G63),"")</f>
        <v/>
      </c>
      <c r="K63" s="67"/>
      <c r="L63" s="61">
        <f>VLOOKUP(C63,Country_Data!C:J,8,FALSE)</f>
        <v>23816775</v>
      </c>
      <c r="M63" s="60">
        <f>(L63/100000)*K63</f>
        <v>0</v>
      </c>
      <c r="O63" s="59">
        <f t="array" ref="O63">IF(OR(C63=$Q$4:$Q$22),1,0)</f>
        <v>0</v>
      </c>
    </row>
    <row r="64" spans="2:15" ht="13.2" customHeight="1" x14ac:dyDescent="0.2">
      <c r="B64" s="66">
        <f t="shared" si="2"/>
        <v>61</v>
      </c>
      <c r="C64" s="62" t="s">
        <v>475</v>
      </c>
      <c r="D64" s="75">
        <f>VLOOKUP(C64,Country_Data!B:F,5,FALSE)</f>
        <v>10237</v>
      </c>
      <c r="E64" s="75">
        <f>D64*Projections_Data!$C$15</f>
        <v>730.33137578914886</v>
      </c>
      <c r="F64" s="75" t="e">
        <f>VLOOKUP(C64,Country_Data!C:G,5,FALSE)</f>
        <v>#N/A</v>
      </c>
      <c r="G64" s="76">
        <f>IFERROR(VLOOKUP(C64,Days_Since_100!C:G,5,FALSE)-1,0)</f>
        <v>0</v>
      </c>
      <c r="H64" s="77">
        <f>IFERROR(VLOOKUP(C64,Deaths_since_10!C:G,5,FALSE)-1,0)</f>
        <v>0</v>
      </c>
      <c r="I64" s="59"/>
      <c r="J64" s="68" t="str">
        <f>IFERROR(LOG((M64/E64),1+G64),"")</f>
        <v/>
      </c>
      <c r="K64" s="67">
        <v>10.6</v>
      </c>
      <c r="L64" s="61" t="e">
        <f>VLOOKUP(C64,Country_Data!C:J,8,FALSE)</f>
        <v>#N/A</v>
      </c>
      <c r="M64" s="60">
        <v>1500</v>
      </c>
      <c r="O64" s="59">
        <f t="array" ref="O64">IF(OR(C64=$Q$4:$Q$22),1,0)</f>
        <v>0</v>
      </c>
    </row>
    <row r="65" spans="1:15" ht="13.2" customHeight="1" x14ac:dyDescent="0.2">
      <c r="B65" s="66">
        <f t="shared" si="2"/>
        <v>62</v>
      </c>
      <c r="C65" s="62" t="s">
        <v>478</v>
      </c>
      <c r="D65" s="75">
        <f>VLOOKUP(C65,Country_Data!B:F,5,FALSE)</f>
        <v>4587</v>
      </c>
      <c r="E65" s="75">
        <f>D65*Projections_Data!$C$15</f>
        <v>327.24724242891727</v>
      </c>
      <c r="F65" s="75" t="e">
        <f>VLOOKUP(C65,Country_Data!C:G,5,FALSE)</f>
        <v>#N/A</v>
      </c>
      <c r="G65" s="76">
        <f>IFERROR(VLOOKUP(C65,Days_Since_100!C:G,5,FALSE)-1,0)</f>
        <v>0</v>
      </c>
      <c r="H65" s="77">
        <f>IFERROR(VLOOKUP(C65,Deaths_since_10!C:G,5,FALSE)-1,0)</f>
        <v>0</v>
      </c>
      <c r="I65" s="59"/>
      <c r="J65" s="68" t="str">
        <f>IFERROR(LOG((M65/E65),1+G65),"")</f>
        <v/>
      </c>
      <c r="K65" s="67">
        <v>11.6</v>
      </c>
      <c r="L65" s="61" t="e">
        <f>VLOOKUP(C65,Country_Data!C:J,8,FALSE)</f>
        <v>#N/A</v>
      </c>
      <c r="M65" s="60" t="e">
        <f>(L65/100000)*K65</f>
        <v>#N/A</v>
      </c>
      <c r="O65" s="59">
        <f t="array" ref="O65">IF(OR(C65=$Q$4:$Q$22),1,0)</f>
        <v>0</v>
      </c>
    </row>
    <row r="66" spans="1:15" ht="13.2" customHeight="1" thickBot="1" x14ac:dyDescent="0.25">
      <c r="A66" s="89"/>
      <c r="B66" s="66">
        <f t="shared" si="2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168"/>
      <c r="J66" s="68" t="str">
        <f>IFERROR(LOG((M66/E66),1+G66),"")</f>
        <v/>
      </c>
      <c r="K66" s="67"/>
      <c r="L66" s="61">
        <f>VLOOKUP(C66,Country_Data!C:J,8,FALSE)</f>
        <v>0</v>
      </c>
      <c r="M66" s="60">
        <f>(L66/100000)*K66</f>
        <v>0</v>
      </c>
      <c r="N66" s="80"/>
      <c r="O66" s="59">
        <f t="array" ref="O66">IF(OR(C66=$Q$4:$Q$22),1,0)</f>
        <v>0</v>
      </c>
    </row>
    <row r="67" spans="1:15" ht="2.4" customHeight="1" x14ac:dyDescent="0.2">
      <c r="A67" s="88"/>
      <c r="B67" s="78"/>
      <c r="C67" s="78"/>
      <c r="D67" s="78"/>
      <c r="E67" s="78"/>
      <c r="F67" s="78"/>
      <c r="G67" s="78"/>
      <c r="H67" s="85"/>
      <c r="I67" s="80"/>
      <c r="J67" s="86"/>
      <c r="K67" s="86"/>
      <c r="L67" s="87"/>
      <c r="M67" s="80"/>
      <c r="N67" s="80"/>
    </row>
    <row r="68" spans="1:15" ht="13.2" customHeight="1" x14ac:dyDescent="0.2">
      <c r="A68" s="88"/>
      <c r="B68" s="62"/>
      <c r="C68" s="62"/>
      <c r="D68" s="62"/>
      <c r="E68" s="62"/>
      <c r="F68" s="62"/>
      <c r="G68" s="62"/>
      <c r="H68" s="81" t="s">
        <v>630</v>
      </c>
      <c r="I68" s="80"/>
      <c r="J68" s="80"/>
      <c r="K68" s="80"/>
      <c r="L68" s="80"/>
      <c r="M68" s="80"/>
      <c r="N68" s="80"/>
    </row>
    <row r="69" spans="1:15" ht="13.2" customHeight="1" x14ac:dyDescent="0.2">
      <c r="A69" s="88"/>
      <c r="B69" s="90"/>
      <c r="C69" s="80"/>
      <c r="D69" s="80"/>
      <c r="E69" s="80"/>
      <c r="F69" s="80"/>
      <c r="G69" s="90"/>
      <c r="H69" s="90"/>
      <c r="I69" s="80"/>
      <c r="J69" s="80"/>
      <c r="K69" s="80"/>
      <c r="L69" s="80"/>
      <c r="M69" s="80"/>
      <c r="N69" s="80"/>
    </row>
    <row r="70" spans="1:15" ht="13.2" customHeight="1" x14ac:dyDescent="0.2">
      <c r="A70" s="88"/>
      <c r="B70" s="90"/>
      <c r="C70" s="80"/>
      <c r="D70" s="80"/>
      <c r="E70" s="80"/>
      <c r="F70" s="80"/>
      <c r="G70" s="90"/>
      <c r="H70" s="90"/>
      <c r="I70" s="80"/>
      <c r="J70" s="80"/>
      <c r="K70" s="80"/>
      <c r="L70" s="80"/>
      <c r="M70" s="80"/>
    </row>
    <row r="71" spans="1:15" ht="13.2" customHeight="1" x14ac:dyDescent="0.2">
      <c r="A71" s="88"/>
      <c r="B71" s="90"/>
      <c r="C71" s="80"/>
      <c r="D71" s="80"/>
      <c r="E71" s="80"/>
      <c r="F71" s="80"/>
      <c r="G71" s="90"/>
      <c r="H71" s="90"/>
      <c r="I71" s="80"/>
      <c r="J71" s="80"/>
      <c r="K71" s="80"/>
      <c r="L71" s="80"/>
      <c r="M71" s="80"/>
    </row>
    <row r="72" spans="1:15" ht="13.2" customHeight="1" x14ac:dyDescent="0.2">
      <c r="A72" s="88"/>
      <c r="B72" s="90"/>
      <c r="C72" s="80"/>
      <c r="D72" s="80"/>
      <c r="E72" s="80"/>
      <c r="F72" s="80"/>
      <c r="G72" s="90"/>
      <c r="H72" s="90"/>
      <c r="I72" s="80"/>
      <c r="J72" s="80"/>
      <c r="K72" s="80"/>
      <c r="L72" s="80"/>
      <c r="M72" s="80"/>
    </row>
    <row r="73" spans="1:15" ht="13.2" customHeight="1" x14ac:dyDescent="0.2">
      <c r="A73" s="88"/>
      <c r="B73" s="90"/>
      <c r="C73" s="80"/>
      <c r="D73" s="80"/>
      <c r="E73" s="80"/>
      <c r="F73" s="80"/>
      <c r="G73" s="90"/>
      <c r="H73" s="90"/>
      <c r="I73" s="80"/>
      <c r="J73" s="80"/>
      <c r="K73" s="80"/>
      <c r="L73" s="80"/>
      <c r="M73" s="80"/>
    </row>
    <row r="74" spans="1:15" ht="13.2" customHeight="1" x14ac:dyDescent="0.2">
      <c r="A74" s="88"/>
      <c r="B74" s="90"/>
      <c r="C74" s="80"/>
      <c r="D74" s="80"/>
      <c r="E74" s="80"/>
      <c r="F74" s="80"/>
      <c r="G74" s="90"/>
      <c r="H74" s="90"/>
      <c r="I74" s="80"/>
      <c r="J74" s="80"/>
      <c r="K74" s="80"/>
      <c r="L74" s="80"/>
      <c r="M74" s="80"/>
    </row>
    <row r="75" spans="1:15" ht="13.2" customHeight="1" x14ac:dyDescent="0.2">
      <c r="A75" s="88"/>
      <c r="B75" s="90"/>
      <c r="C75" s="80"/>
      <c r="D75" s="80"/>
      <c r="E75" s="80"/>
      <c r="F75" s="80"/>
      <c r="G75" s="90"/>
      <c r="H75" s="90"/>
      <c r="I75" s="80"/>
      <c r="J75" s="80"/>
      <c r="K75" s="80"/>
      <c r="L75" s="80"/>
      <c r="M75" s="80"/>
    </row>
    <row r="76" spans="1:15" ht="13.2" customHeight="1" x14ac:dyDescent="0.2">
      <c r="A76" s="88"/>
      <c r="B76" s="90"/>
      <c r="C76" s="80"/>
      <c r="D76" s="80"/>
      <c r="E76" s="80"/>
      <c r="F76" s="80"/>
      <c r="G76" s="90"/>
      <c r="H76" s="90"/>
      <c r="I76" s="80"/>
      <c r="J76" s="80"/>
      <c r="K76" s="80"/>
      <c r="L76" s="80"/>
      <c r="M76" s="80"/>
    </row>
    <row r="77" spans="1:15" ht="13.2" customHeight="1" x14ac:dyDescent="0.2">
      <c r="A77" s="88"/>
      <c r="B77" s="90"/>
      <c r="C77" s="80"/>
      <c r="D77" s="80"/>
      <c r="E77" s="80"/>
      <c r="F77" s="80"/>
      <c r="G77" s="90"/>
      <c r="H77" s="90"/>
      <c r="I77" s="80"/>
      <c r="J77" s="80"/>
      <c r="K77" s="80"/>
      <c r="L77" s="80"/>
      <c r="M77" s="80"/>
    </row>
    <row r="78" spans="1:15" ht="13.2" customHeight="1" x14ac:dyDescent="0.2">
      <c r="A78" s="88"/>
      <c r="B78" s="90"/>
      <c r="C78" s="80"/>
      <c r="D78" s="80"/>
      <c r="E78" s="80"/>
      <c r="F78" s="80"/>
      <c r="G78" s="90"/>
      <c r="H78" s="90"/>
      <c r="I78" s="80"/>
      <c r="J78" s="80"/>
      <c r="K78" s="80"/>
      <c r="L78" s="80"/>
      <c r="M78" s="80"/>
    </row>
    <row r="79" spans="1:15" ht="13.2" customHeight="1" x14ac:dyDescent="0.2">
      <c r="A79" s="80"/>
      <c r="B79" s="90"/>
      <c r="C79" s="80"/>
      <c r="D79" s="80"/>
      <c r="E79" s="80"/>
      <c r="F79" s="80"/>
      <c r="G79" s="90"/>
      <c r="H79" s="90"/>
      <c r="I79" s="80"/>
      <c r="J79" s="80"/>
      <c r="K79" s="80"/>
      <c r="L79" s="80"/>
      <c r="M79" s="80"/>
    </row>
    <row r="80" spans="1:15" ht="13.2" customHeight="1" x14ac:dyDescent="0.2">
      <c r="A80" s="80"/>
      <c r="B80" s="90"/>
      <c r="C80" s="80"/>
      <c r="D80" s="80"/>
      <c r="E80" s="80"/>
      <c r="F80" s="80"/>
      <c r="G80" s="90"/>
      <c r="H80" s="90"/>
      <c r="I80" s="80"/>
      <c r="J80" s="80"/>
      <c r="K80" s="80"/>
      <c r="L80" s="80"/>
      <c r="M80" s="80"/>
    </row>
    <row r="81" spans="1:13" ht="13.2" customHeight="1" x14ac:dyDescent="0.2">
      <c r="A81" s="80"/>
      <c r="B81" s="90"/>
      <c r="C81" s="80"/>
      <c r="D81" s="80"/>
      <c r="E81" s="80"/>
      <c r="F81" s="80"/>
      <c r="G81" s="90"/>
      <c r="H81" s="90"/>
      <c r="I81" s="80"/>
      <c r="J81" s="80"/>
      <c r="K81" s="80"/>
      <c r="L81" s="80"/>
      <c r="M81" s="80"/>
    </row>
  </sheetData>
  <autoFilter ref="C3:M3" xr:uid="{4E6F1926-8E17-40DF-935A-A5A587FE43B5}">
    <sortState xmlns:xlrd2="http://schemas.microsoft.com/office/spreadsheetml/2017/richdata2" ref="C4:M66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abSelected="1" topLeftCell="A28" zoomScale="80" zoomScaleNormal="80" workbookViewId="0">
      <selection activeCell="P40" sqref="P40:AA65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300000</v>
      </c>
      <c r="D4" s="5">
        <v>15000</v>
      </c>
      <c r="H4">
        <v>3</v>
      </c>
      <c r="I4" s="17" t="s">
        <v>58</v>
      </c>
      <c r="Q4" t="s">
        <v>429</v>
      </c>
      <c r="R4">
        <v>35</v>
      </c>
      <c r="S4">
        <v>35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6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K5" activePane="bottomRight" state="frozen"/>
      <selection pane="topRight" activeCell="G1" sqref="G1"/>
      <selection pane="bottomLeft" activeCell="A4" sqref="A4"/>
      <selection pane="bottomRight" activeCell="AL5" sqref="AL5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43926</v>
      </c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449</v>
      </c>
      <c r="C4" s="21">
        <f>VLOOKUP(B2,Days_Since_100!C:D,2,FALSE)</f>
        <v>337072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34</v>
      </c>
      <c r="F5" s="19" t="s">
        <v>504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13677</v>
      </c>
      <c r="X5" s="40">
        <f>IF(VLOOKUP($B$2,Days_Since_100!$H:$KU,Projections_Data!X$4+2,FALSE)=0,#N/A,VLOOKUP($B$2,Days_Since_100!$H:$KU,Projections_Data!X$4+2,FALSE))</f>
        <v>19100</v>
      </c>
      <c r="Y5" s="40">
        <f>IF(VLOOKUP($B$2,Days_Since_100!$H:$KU,Projections_Data!Y$4+2,FALSE)=0,#N/A,VLOOKUP($B$2,Days_Since_100!$H:$KU,Projections_Data!Y$4+2,FALSE))</f>
        <v>25489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>
        <f>IF(VLOOKUP($B$2,Days_Since_100!$H:$KU,Projections_Data!AB$4+2,FALSE)=0,#N/A,VLOOKUP($B$2,Days_Since_100!$H:$KU,Projections_Data!AB$4+2,FALSE))</f>
        <v>53740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>
        <f>IF(VLOOKUP($B$2,Days_Since_100!$H:$KU,Projections_Data!AE$4+2,FALSE)=0,#N/A,VLOOKUP($B$2,Days_Since_100!$H:$KU,Projections_Data!AE$4+2,FALSE))</f>
        <v>101657</v>
      </c>
      <c r="AF5" s="40">
        <f>IF(VLOOKUP($B$2,Days_Since_100!$H:$KU,Projections_Data!AF$4+2,FALSE)=0,#N/A,VLOOKUP($B$2,Days_Since_100!$H:$KU,Projections_Data!AF$4+2,FALSE))</f>
        <v>121478</v>
      </c>
      <c r="AG5" s="40">
        <f>IF(VLOOKUP($B$2,Days_Since_100!$H:$KU,Projections_Data!AG$4+2,FALSE)=0,#N/A,VLOOKUP($B$2,Days_Since_100!$H:$KU,Projections_Data!AG$4+2,FALSE))</f>
        <v>140886</v>
      </c>
      <c r="AH5" s="40">
        <f>IF(VLOOKUP($B$2,Days_Since_100!$H:$KU,Projections_Data!AH$4+2,FALSE)=0,#N/A,VLOOKUP($B$2,Days_Since_100!$H:$KU,Projections_Data!AH$4+2,FALSE))</f>
        <v>161807</v>
      </c>
      <c r="AI5" s="40">
        <f>IF(VLOOKUP($B$2,Days_Since_100!$H:$KU,Projections_Data!AI$4+2,FALSE)=0,#N/A,VLOOKUP($B$2,Days_Since_100!$H:$KU,Projections_Data!AI$4+2,FALSE))</f>
        <v>188172</v>
      </c>
      <c r="AJ5" s="40">
        <f>IF(VLOOKUP($B$2,Days_Since_100!$H:$KU,Projections_Data!AJ$4+2,FALSE)=0,#N/A,VLOOKUP($B$2,Days_Since_100!$H:$KU,Projections_Data!AJ$4+2,FALSE))</f>
        <v>213372</v>
      </c>
      <c r="AK5" s="40">
        <f>IF(VLOOKUP($B$2,Days_Since_100!$H:$KU,Projections_Data!AK$4+2,FALSE)=0,#N/A,VLOOKUP($B$2,Days_Since_100!$H:$KU,Projections_Data!AK$4+2,FALSE))</f>
        <v>243453</v>
      </c>
      <c r="AL5" s="40">
        <f>IF(VLOOKUP($B$2,Days_Since_100!$H:$KU,Projections_Data!AL$4+2,FALSE)=0,#N/A,VLOOKUP($B$2,Days_Since_100!$H:$KU,Projections_Data!AL$4+2,FALSE))</f>
        <v>275586</v>
      </c>
      <c r="AM5" s="40">
        <f>IF(VLOOKUP($B$2,Days_Since_100!$H:$KU,Projections_Data!AM$4+2,FALSE)=0,#N/A,VLOOKUP($B$2,Days_Since_100!$H:$KU,Projections_Data!AM$4+2,FALSE))</f>
        <v>308850</v>
      </c>
      <c r="AN5" s="40">
        <f>IF(VLOOKUP($B$2,Days_Since_100!$H:$KU,Projections_Data!AN$4+2,FALSE)=0,#N/A,VLOOKUP($B$2,Days_Since_100!$H:$KU,Projections_Data!AN$4+2,FALSE))</f>
        <v>337072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250815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>
        <f ca="1">IF(Projections_Data!AE$4+2-$C$9&lt;2,#N/A,IF(VLOOKUP($B$2,Deaths_since_10!$H:$KU,Projections_Data!AE$4+2-$C$9,FALSE)=0,#N/A,VLOOKUP($B$2,Deaths_since_10!$H:$KU,Projections_Data!AE$4+2-$C$9,FALSE)))</f>
        <v>1581</v>
      </c>
      <c r="AF6" s="40">
        <f ca="1">IF(Projections_Data!AF$4+2-$C$9&lt;2,#N/A,IF(VLOOKUP($B$2,Deaths_since_10!$H:$KU,Projections_Data!AF$4+2-$C$9,FALSE)=0,#N/A,VLOOKUP($B$2,Deaths_since_10!$H:$KU,Projections_Data!AF$4+2-$C$9,FALSE)))</f>
        <v>2026</v>
      </c>
      <c r="AG6" s="40">
        <f ca="1">IF(Projections_Data!AG$4+2-$C$9&lt;2,#N/A,IF(VLOOKUP($B$2,Deaths_since_10!$H:$KU,Projections_Data!AG$4+2-$C$9,FALSE)=0,#N/A,VLOOKUP($B$2,Deaths_since_10!$H:$KU,Projections_Data!AG$4+2-$C$9,FALSE)))</f>
        <v>2467</v>
      </c>
      <c r="AH6" s="40">
        <f ca="1">IF(Projections_Data!AH$4+2-$C$9&lt;2,#N/A,IF(VLOOKUP($B$2,Deaths_since_10!$H:$KU,Projections_Data!AH$4+2-$C$9,FALSE)=0,#N/A,VLOOKUP($B$2,Deaths_since_10!$H:$KU,Projections_Data!AH$4+2-$C$9,FALSE)))</f>
        <v>2978</v>
      </c>
      <c r="AI6" s="40">
        <f ca="1">IF(Projections_Data!AI$4+2-$C$9&lt;2,#N/A,IF(VLOOKUP($B$2,Deaths_since_10!$H:$KU,Projections_Data!AI$4+2-$C$9,FALSE)=0,#N/A,VLOOKUP($B$2,Deaths_since_10!$H:$KU,Projections_Data!AI$4+2-$C$9,FALSE)))</f>
        <v>3873</v>
      </c>
      <c r="AJ6" s="40">
        <f ca="1">IF(Projections_Data!AJ$4+2-$C$9&lt;2,#N/A,IF(VLOOKUP($B$2,Deaths_since_10!$H:$KU,Projections_Data!AJ$4+2-$C$9,FALSE)=0,#N/A,VLOOKUP($B$2,Deaths_since_10!$H:$KU,Projections_Data!AJ$4+2-$C$9,FALSE)))</f>
        <v>4757</v>
      </c>
      <c r="AK6" s="40">
        <f ca="1">IF(Projections_Data!AK$4+2-$C$9&lt;2,#N/A,IF(VLOOKUP($B$2,Deaths_since_10!$H:$KU,Projections_Data!AK$4+2-$C$9,FALSE)=0,#N/A,VLOOKUP($B$2,Deaths_since_10!$H:$KU,Projections_Data!AK$4+2-$C$9,FALSE)))</f>
        <v>5926</v>
      </c>
      <c r="AL6" s="40">
        <f ca="1">IF(Projections_Data!AL$4+2-$C$9&lt;2,#N/A,IF(VLOOKUP($B$2,Deaths_since_10!$H:$KU,Projections_Data!AL$4+2-$C$9,FALSE)=0,#N/A,VLOOKUP($B$2,Deaths_since_10!$H:$KU,Projections_Data!AL$4+2-$C$9,FALSE)))</f>
        <v>7087</v>
      </c>
      <c r="AM6" s="40">
        <f ca="1">IF(Projections_Data!AM$4+2-$C$9&lt;2,#N/A,IF(VLOOKUP($B$2,Deaths_since_10!$H:$KU,Projections_Data!AM$4+2-$C$9,FALSE)=0,#N/A,VLOOKUP($B$2,Deaths_since_10!$H:$KU,Projections_Data!AM$4+2-$C$9,FALSE)))</f>
        <v>8407</v>
      </c>
      <c r="AN6" s="40">
        <f ca="1">IF(Projections_Data!AN$4+2-$C$9&lt;2,#N/A,IF(VLOOKUP($B$2,Deaths_since_10!$H:$KU,Projections_Data!AN$4+2-$C$9,FALSE)=0,#N/A,VLOOKUP($B$2,Deaths_since_10!$H:$KU,Projections_Data!AN$4+2-$C$9,FALSE)))</f>
        <v>9619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76638</v>
      </c>
      <c r="F7" s="19" t="s">
        <v>586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IFERROR((U5-T5)-(U6-T6),U5-T5)</f>
        <v>1766</v>
      </c>
      <c r="V7" s="40">
        <f t="shared" ref="V7" ca="1" si="15">IFERROR((V5-U5)-(V6-U6),V5-U5)</f>
        <v>1352</v>
      </c>
      <c r="W7" s="40">
        <f t="shared" ref="W7" ca="1" si="16">IFERROR((W5-V5)-(W6-V6),W5-V5)</f>
        <v>5812</v>
      </c>
      <c r="X7" s="40">
        <f t="shared" ref="X7" ca="1" si="17">IFERROR((X5-W5)-(X6-W6),X5-W5)</f>
        <v>5379</v>
      </c>
      <c r="Y7" s="40">
        <f t="shared" ref="Y7" ca="1" si="18">IFERROR((Y5-X5)-(Y6-X6),Y5-X5)</f>
        <v>6326</v>
      </c>
      <c r="Z7" s="40">
        <f t="shared" ref="Z7" ca="1" si="19">IFERROR((Z5-Y5)-(Z6-Y6),Z5-Y5)</f>
        <v>7677</v>
      </c>
      <c r="AA7" s="40">
        <f t="shared" ref="AA7" ca="1" si="20">IFERROR((AA5-Z5)-(AA6-Z6),AA5-Z5)</f>
        <v>10431</v>
      </c>
      <c r="AB7" s="40">
        <f t="shared" ref="AB7" ca="1" si="21">IFERROR((AB5-AA5)-(AB6-AA6),AB5-AA5)</f>
        <v>9744</v>
      </c>
      <c r="AC7" s="40">
        <f t="shared" ref="AC7" ca="1" si="22">IFERROR((AC5-AB5)-(AC6-AB6),AC5-AB5)</f>
        <v>11802</v>
      </c>
      <c r="AD7" s="40">
        <f t="shared" ref="AD7" ca="1" si="23">IFERROR((AD5-AC5)-(AD6-AC6),AD5-AC5)</f>
        <v>17791</v>
      </c>
      <c r="AE7" s="40">
        <f t="shared" ref="AE7" ca="1" si="24">IFERROR((AE5-AD5)-(AE6-AD6),AE5-AD5)</f>
        <v>17449</v>
      </c>
      <c r="AF7" s="40">
        <f t="shared" ref="AF7" ca="1" si="25">IFERROR((AF5-AE5)-(AF6-AE6),AF5-AE5)</f>
        <v>19376</v>
      </c>
      <c r="AG7" s="40">
        <f t="shared" ref="AG7" ca="1" si="26">IFERROR((AG5-AF5)-(AG6-AF6),AG5-AF5)</f>
        <v>18967</v>
      </c>
      <c r="AH7" s="40">
        <f t="shared" ref="AH7" ca="1" si="27">IFERROR((AH5-AG5)-(AH6-AG6),AH5-AG5)</f>
        <v>20410</v>
      </c>
      <c r="AI7" s="40">
        <f t="shared" ref="AI7" ca="1" si="28">IFERROR((AI5-AH5)-(AI6-AH6),AI5-AH5)</f>
        <v>25470</v>
      </c>
      <c r="AJ7" s="40">
        <f t="shared" ref="AJ7" ca="1" si="29">IFERROR((AJ5-AI5)-(AJ6-AI6),AJ5-AI5)</f>
        <v>24316</v>
      </c>
      <c r="AK7" s="40">
        <f t="shared" ref="AK7" ca="1" si="30">IFERROR((AK5-AJ5)-(AK6-AJ6),AK5-AJ5)</f>
        <v>28912</v>
      </c>
      <c r="AL7" s="40">
        <f ca="1">IFERROR((AL5-AK5)-(AL6-AK6),AL5-AK5)</f>
        <v>30972</v>
      </c>
      <c r="AM7" s="40">
        <f t="shared" ref="AM7" ca="1" si="31">(AM5-AL5)-(AM6-AL6)</f>
        <v>31944</v>
      </c>
      <c r="AN7" s="40">
        <f t="shared" ref="AN7" ca="1" si="32">(AN5-AM5)-(AN6-AM6)</f>
        <v>27010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508</v>
      </c>
      <c r="C8" s="21">
        <f>VLOOKUP(B2,Country_Data!C:G,5,FALSE)</f>
        <v>9619</v>
      </c>
      <c r="F8" s="19" t="s">
        <v>505</v>
      </c>
      <c r="G8" s="40">
        <f>G5</f>
        <v>118</v>
      </c>
      <c r="H8" s="40">
        <f ca="1">MAX(SUM($G$7:H7)-($G$7/H4),G8+10)</f>
        <v>128</v>
      </c>
      <c r="I8" s="40">
        <f ca="1">MAX(SUM($G$7:I7)-($G$7/I4),H8+10)</f>
        <v>157</v>
      </c>
      <c r="J8" s="40">
        <f ca="1">MAX(SUM($G$7:J7)-($G$7/J4),I8+10)</f>
        <v>219.66666666666666</v>
      </c>
      <c r="K8" s="40">
        <f ca="1">MAX(SUM($G$7:K7)-($G$7/K4),J8+10)</f>
        <v>366.5</v>
      </c>
      <c r="L8" s="40">
        <f ca="1">MAX(SUM($G$7:L7)-($G$7/L4),K8+10)</f>
        <v>484.4</v>
      </c>
      <c r="M8" s="40">
        <f ca="1">MAX(SUM($G$7:M7)-($G$7/M4),L8+10)</f>
        <v>552.33333333333337</v>
      </c>
      <c r="N8" s="40">
        <f ca="1">MAX(SUM($G$7:N7)-($G$7/N4),M8+10)</f>
        <v>925.14285714285711</v>
      </c>
      <c r="O8" s="40">
        <f ca="1">MAX(SUM($G$7:O7)-($G$7/O4),N8+10)</f>
        <v>1241.25</v>
      </c>
      <c r="P8" s="40">
        <f ca="1">MAX(SUM($G$7:P7)-($G$7/P4),O8+10)</f>
        <v>1620.8888888888889</v>
      </c>
      <c r="Q8" s="40">
        <f ca="1">MAX(SUM($G$7:Q7)-($G$7/Q4),P8+10)</f>
        <v>2131.1999999999998</v>
      </c>
      <c r="R8" s="40">
        <f ca="1">MAX(SUM($G$7:R7)-($G$7/R4),Q8+10)</f>
        <v>2673.2727272727275</v>
      </c>
      <c r="S8" s="40">
        <f t="shared" ref="S8:CD8" ca="1" si="69">SUM(I7:S7)-H7</f>
        <v>3267</v>
      </c>
      <c r="T8" s="40">
        <f t="shared" ca="1" si="69"/>
        <v>4275</v>
      </c>
      <c r="U8" s="40">
        <f ca="1">SUM(K7:U7)-J7</f>
        <v>6022</v>
      </c>
      <c r="V8" s="40">
        <f t="shared" ca="1" si="69"/>
        <v>7143</v>
      </c>
      <c r="W8" s="40">
        <f t="shared" ca="1" si="69"/>
        <v>12868</v>
      </c>
      <c r="X8" s="40">
        <f t="shared" ca="1" si="69"/>
        <v>18231</v>
      </c>
      <c r="Y8" s="40">
        <f t="shared" ca="1" si="69"/>
        <v>23881</v>
      </c>
      <c r="Z8" s="40">
        <f t="shared" ca="1" si="69"/>
        <v>31300</v>
      </c>
      <c r="AA8" s="40">
        <f t="shared" ca="1" si="69"/>
        <v>41289</v>
      </c>
      <c r="AB8" s="40">
        <f t="shared" ca="1" si="69"/>
        <v>50393</v>
      </c>
      <c r="AC8" s="40">
        <f t="shared" ca="1" si="69"/>
        <v>61622</v>
      </c>
      <c r="AD8" s="40">
        <f t="shared" ca="1" si="69"/>
        <v>78428</v>
      </c>
      <c r="AE8" s="40">
        <f t="shared" ca="1" si="69"/>
        <v>94418</v>
      </c>
      <c r="AF8" s="40">
        <f ca="1">SUM(V7:AF7)-U7</f>
        <v>111373</v>
      </c>
      <c r="AG8" s="40">
        <f ca="1">SUM(W7:AG7)-V7</f>
        <v>129402</v>
      </c>
      <c r="AH8" s="40">
        <f t="shared" ca="1" si="69"/>
        <v>139540</v>
      </c>
      <c r="AI8" s="40">
        <f ca="1">SUM(Y7:AI7)-X7</f>
        <v>160064</v>
      </c>
      <c r="AJ8" s="40">
        <f t="shared" ca="1" si="69"/>
        <v>177107</v>
      </c>
      <c r="AK8" s="40">
        <f ca="1">SUM(AA7:AK7)-Z7</f>
        <v>196991</v>
      </c>
      <c r="AL8" s="40">
        <f ca="1">SUM(AB7:AL7)-AA7</f>
        <v>214778</v>
      </c>
      <c r="AM8" s="40">
        <f ca="1">SUM(AC7:AM7)-AB7</f>
        <v>237665</v>
      </c>
      <c r="AN8" s="40">
        <f ca="1">SUM(AD7:AN7)-AC7</f>
        <v>250815</v>
      </c>
      <c r="AO8" s="40" t="e">
        <f t="shared" ca="1" si="69"/>
        <v>#N/A</v>
      </c>
      <c r="AP8" s="40" t="e">
        <f t="shared" ca="1" si="69"/>
        <v>#N/A</v>
      </c>
      <c r="AQ8" s="40" t="e">
        <f ca="1">SUM(AG7:AQ7)-AF7</f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571</v>
      </c>
      <c r="C9" s="84">
        <f ca="1">VLOOKUP(B2,Country_Data!C:P,14,FALSE)</f>
        <v>1</v>
      </c>
      <c r="F9" s="19" t="s">
        <v>582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3"/>
        <v>128</v>
      </c>
      <c r="I9" s="40">
        <f t="shared" ca="1" si="73"/>
        <v>157</v>
      </c>
      <c r="J9" s="40">
        <f t="shared" ca="1" si="73"/>
        <v>219.66666666666666</v>
      </c>
      <c r="K9" s="40">
        <f t="shared" ca="1" si="73"/>
        <v>366.5</v>
      </c>
      <c r="L9" s="40">
        <f t="shared" ca="1" si="73"/>
        <v>484.4</v>
      </c>
      <c r="M9" s="40">
        <f t="shared" ca="1" si="73"/>
        <v>552.33333333333337</v>
      </c>
      <c r="N9" s="40">
        <f t="shared" ca="1" si="73"/>
        <v>925.14285714285711</v>
      </c>
      <c r="O9" s="40">
        <f t="shared" ca="1" si="73"/>
        <v>1241.25</v>
      </c>
      <c r="P9" s="40">
        <f t="shared" ca="1" si="73"/>
        <v>1620.8888888888889</v>
      </c>
      <c r="Q9" s="40">
        <f t="shared" ca="1" si="73"/>
        <v>2131.1999999999998</v>
      </c>
      <c r="R9" s="40">
        <f t="shared" ca="1" si="73"/>
        <v>2673.2727272727275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3"/>
        <v>7143</v>
      </c>
      <c r="W9" s="40">
        <f t="shared" ca="1" si="73"/>
        <v>12868</v>
      </c>
      <c r="X9" s="40">
        <f t="shared" ca="1" si="73"/>
        <v>18231</v>
      </c>
      <c r="Y9" s="40">
        <f ca="1">IF(IF(AND(ISNA(Y$8),ISNA(X$8)),X9*(1+$C$11),IF(AND(X$8&gt;0,ISNA(Y$8)),X9*(1+$C$11),Y$8))&gt;$C$21,$C$21,IF(AND(ISNA(Y$8),ISNA(X$8)),X9*(1+$C$11),IF(AND(X$8&gt;0,ISNA(Y$8)),X9*(1+$C$11),Y$8)))</f>
        <v>23881</v>
      </c>
      <c r="Z9" s="40">
        <f t="shared" ca="1" si="73"/>
        <v>31300</v>
      </c>
      <c r="AA9" s="40">
        <f t="shared" ca="1" si="73"/>
        <v>41289</v>
      </c>
      <c r="AB9" s="40">
        <f t="shared" ca="1" si="73"/>
        <v>50393</v>
      </c>
      <c r="AC9" s="40">
        <f t="shared" ca="1" si="73"/>
        <v>61622</v>
      </c>
      <c r="AD9" s="40">
        <f t="shared" ca="1" si="73"/>
        <v>78428</v>
      </c>
      <c r="AE9" s="40">
        <f t="shared" ca="1" si="73"/>
        <v>94418</v>
      </c>
      <c r="AF9" s="40">
        <f t="shared" ca="1" si="73"/>
        <v>111373</v>
      </c>
      <c r="AG9" s="40">
        <f t="shared" ca="1" si="73"/>
        <v>129402</v>
      </c>
      <c r="AH9" s="40">
        <f t="shared" ca="1" si="73"/>
        <v>139540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160064</v>
      </c>
      <c r="AJ9" s="40">
        <f t="shared" ca="1" si="73"/>
        <v>177107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196991</v>
      </c>
      <c r="AL9" s="40">
        <f t="shared" ca="1" si="73"/>
        <v>214778</v>
      </c>
      <c r="AM9" s="40">
        <f t="shared" ca="1" si="73"/>
        <v>237665</v>
      </c>
      <c r="AN9" s="40">
        <f t="shared" ca="1" si="73"/>
        <v>250815</v>
      </c>
      <c r="AO9" s="40">
        <f t="shared" ca="1" si="73"/>
        <v>276984.66116322903</v>
      </c>
      <c r="AP9" s="40">
        <f t="shared" ca="1" si="73"/>
        <v>305884.82554755016</v>
      </c>
      <c r="AQ9" s="40">
        <f t="shared" ca="1" si="73"/>
        <v>337800.38976640796</v>
      </c>
      <c r="AR9" s="40">
        <f t="shared" ca="1" si="73"/>
        <v>373045.97611887334</v>
      </c>
      <c r="AS9" s="40">
        <f t="shared" ca="1" si="73"/>
        <v>411969.03412312729</v>
      </c>
      <c r="AT9" s="40">
        <f t="shared" ca="1" si="73"/>
        <v>454953.26565929933</v>
      </c>
      <c r="AU9" s="40">
        <f t="shared" ca="1" si="73"/>
        <v>502422.407486576</v>
      </c>
      <c r="AV9" s="40">
        <f t="shared" ca="1" si="73"/>
        <v>554844.40842247498</v>
      </c>
      <c r="AW9" s="40">
        <f t="shared" ca="1" si="73"/>
        <v>612736.04236274352</v>
      </c>
      <c r="AX9" s="40">
        <f t="shared" ca="1" si="73"/>
        <v>676668.00261683902</v>
      </c>
      <c r="AY9" s="40">
        <f t="shared" ca="1" si="73"/>
        <v>747270.52777873795</v>
      </c>
      <c r="AZ9" s="40">
        <f t="shared" ca="1" si="73"/>
        <v>825239.61459267221</v>
      </c>
      <c r="BA9" s="40">
        <f t="shared" ca="1" si="73"/>
        <v>911343.87905996467</v>
      </c>
      <c r="BB9" s="40">
        <f t="shared" ca="1" si="73"/>
        <v>1006432.133423468</v>
      </c>
      <c r="BC9" s="40">
        <f t="shared" ca="1" si="73"/>
        <v>1111441.7537232025</v>
      </c>
      <c r="BD9" s="40">
        <f t="shared" ca="1" si="73"/>
        <v>1227407.9204102079</v>
      </c>
      <c r="BE9" s="40">
        <f t="shared" ca="1" si="73"/>
        <v>1355473.8231121944</v>
      </c>
      <c r="BF9" s="40">
        <f t="shared" ca="1" si="73"/>
        <v>1496901.9301491452</v>
      </c>
      <c r="BG9" s="40">
        <f t="shared" ca="1" si="73"/>
        <v>1653086.4338932862</v>
      </c>
      <c r="BH9" s="40">
        <f t="shared" ca="1" si="73"/>
        <v>1825566.9946592608</v>
      </c>
      <c r="BI9" s="40">
        <f t="shared" ca="1" si="73"/>
        <v>2016043.9186112063</v>
      </c>
      <c r="BJ9" s="40">
        <f t="shared" ca="1" si="73"/>
        <v>2226394.9193099039</v>
      </c>
      <c r="BK9" s="40">
        <f t="shared" ca="1" si="73"/>
        <v>2458693.6281346348</v>
      </c>
      <c r="BL9" s="40">
        <f t="shared" ca="1" si="73"/>
        <v>2715230.0360547099</v>
      </c>
      <c r="BM9" s="40">
        <f t="shared" ca="1" si="73"/>
        <v>2998533.0682648011</v>
      </c>
      <c r="BN9" s="40">
        <f t="shared" ca="1" si="73"/>
        <v>3311395.5142238839</v>
      </c>
      <c r="BO9" s="40">
        <f t="shared" ca="1" si="73"/>
        <v>3656901.5588570824</v>
      </c>
      <c r="BP9" s="40">
        <f t="shared" ca="1" si="73"/>
        <v>4038457.1863218429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4459823.7560575046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4925155.0821095528</v>
      </c>
      <c r="BS9" s="40">
        <f t="shared" ca="1" si="75"/>
        <v>5439038.3812549887</v>
      </c>
      <c r="BT9" s="40">
        <f t="shared" ca="1" si="75"/>
        <v>6006539.4935937282</v>
      </c>
      <c r="BU9" s="40">
        <f t="shared" ca="1" si="75"/>
        <v>6633252.8213887215</v>
      </c>
      <c r="BV9" s="40">
        <f t="shared" ca="1" si="75"/>
        <v>7325356.4784498066</v>
      </c>
      <c r="BW9" s="40">
        <f t="shared" ca="1" si="75"/>
        <v>8089673.1937216055</v>
      </c>
      <c r="BX9" s="40">
        <f t="shared" ca="1" si="75"/>
        <v>8933737.5694605019</v>
      </c>
      <c r="BY9" s="40">
        <f t="shared" ca="1" si="75"/>
        <v>9865870.357028991</v>
      </c>
      <c r="BZ9" s="40">
        <f t="shared" ca="1" si="75"/>
        <v>10895260.482515084</v>
      </c>
      <c r="CA9" s="40">
        <f t="shared" ca="1" si="75"/>
        <v>12032055.630781891</v>
      </c>
      <c r="CB9" s="40">
        <f t="shared" ca="1" si="75"/>
        <v>13287462.280921174</v>
      </c>
      <c r="CC9" s="40">
        <f t="shared" ca="1" si="75"/>
        <v>14673856.179256177</v>
      </c>
      <c r="CD9" s="40">
        <f t="shared" ca="1" si="75"/>
        <v>16204904.338931989</v>
      </c>
      <c r="CE9" s="40">
        <f t="shared" ca="1" si="75"/>
        <v>17895699.768760309</v>
      </c>
      <c r="CF9" s="40">
        <f t="shared" ca="1" si="75"/>
        <v>19762910.25946993</v>
      </c>
      <c r="CG9" s="40">
        <f t="shared" ca="1" si="75"/>
        <v>21824942.694091588</v>
      </c>
      <c r="CH9" s="40">
        <f t="shared" ca="1" si="75"/>
        <v>24102124.502242092</v>
      </c>
      <c r="CI9" s="40">
        <f t="shared" ca="1" si="75"/>
        <v>26616904.047076475</v>
      </c>
      <c r="CJ9" s="40">
        <f t="shared" ca="1" si="75"/>
        <v>29394071.920314405</v>
      </c>
      <c r="CK9" s="40">
        <f t="shared" ca="1" si="75"/>
        <v>32461005.326857928</v>
      </c>
      <c r="CL9" s="40">
        <f t="shared" ca="1" si="75"/>
        <v>35847937.968133949</v>
      </c>
      <c r="CM9" s="40">
        <f t="shared" ca="1" si="75"/>
        <v>39588258.08466015</v>
      </c>
      <c r="CN9" s="40">
        <f t="shared" ca="1" si="75"/>
        <v>43718837.595925502</v>
      </c>
      <c r="CO9" s="40">
        <f t="shared" ca="1" si="75"/>
        <v>48280395.58223258</v>
      </c>
      <c r="CP9" s="40">
        <f t="shared" ca="1" si="75"/>
        <v>53317899.691690497</v>
      </c>
      <c r="CQ9" s="40">
        <f t="shared" ca="1" si="75"/>
        <v>58881009.429411829</v>
      </c>
      <c r="CR9" s="40">
        <f t="shared" ca="1" si="75"/>
        <v>65024565.698839903</v>
      </c>
      <c r="CS9" s="40">
        <f t="shared" ca="1" si="75"/>
        <v>71809131.421084449</v>
      </c>
      <c r="CT9" s="40">
        <f t="shared" ca="1" si="75"/>
        <v>79301588.561668396</v>
      </c>
      <c r="CU9" s="40">
        <f t="shared" ca="1" si="75"/>
        <v>87575797.450150594</v>
      </c>
      <c r="CV9" s="40">
        <f t="shared" ca="1" si="75"/>
        <v>96713324.892169684</v>
      </c>
      <c r="CW9" s="40">
        <f t="shared" ca="1" si="75"/>
        <v>106804248.25160739</v>
      </c>
      <c r="CX9" s="40">
        <f t="shared" ca="1" si="75"/>
        <v>117948043.42947938</v>
      </c>
      <c r="CY9" s="40">
        <f t="shared" ca="1" si="75"/>
        <v>130254565.4932128</v>
      </c>
      <c r="CZ9" s="40">
        <f t="shared" ca="1" si="75"/>
        <v>132401060.40000001</v>
      </c>
      <c r="DA9" s="40">
        <f t="shared" ca="1" si="75"/>
        <v>132401060.40000001</v>
      </c>
      <c r="DB9" s="40">
        <f t="shared" ca="1" si="75"/>
        <v>132401060.40000001</v>
      </c>
      <c r="DC9" s="40">
        <f t="shared" ca="1" si="75"/>
        <v>132401060.40000001</v>
      </c>
      <c r="DD9" s="40">
        <f t="shared" ca="1" si="75"/>
        <v>132401060.40000001</v>
      </c>
      <c r="DE9" s="40">
        <f t="shared" ca="1" si="75"/>
        <v>132401060.40000001</v>
      </c>
      <c r="DF9" s="40">
        <f t="shared" ca="1" si="75"/>
        <v>132401060.40000001</v>
      </c>
      <c r="DG9" s="40">
        <f t="shared" ca="1" si="75"/>
        <v>132401060.40000001</v>
      </c>
      <c r="DH9" s="40">
        <f t="shared" ca="1" si="75"/>
        <v>132401060.40000001</v>
      </c>
      <c r="DI9" s="40">
        <f t="shared" ca="1" si="75"/>
        <v>132401060.40000001</v>
      </c>
      <c r="DJ9" s="40">
        <f t="shared" ca="1" si="75"/>
        <v>132401060.40000001</v>
      </c>
      <c r="DK9" s="40">
        <f t="shared" ca="1" si="75"/>
        <v>132401060.40000001</v>
      </c>
      <c r="DL9" s="40">
        <f t="shared" ca="1" si="75"/>
        <v>132401060.40000001</v>
      </c>
      <c r="DM9" s="40">
        <f t="shared" ca="1" si="75"/>
        <v>132401060.40000001</v>
      </c>
      <c r="DN9" s="40">
        <f t="shared" ca="1" si="75"/>
        <v>132401060.40000001</v>
      </c>
      <c r="DO9" s="40">
        <f t="shared" ca="1" si="75"/>
        <v>132401060.40000001</v>
      </c>
      <c r="DP9" s="40">
        <f t="shared" ca="1" si="75"/>
        <v>132401060.40000001</v>
      </c>
      <c r="DQ9" s="40">
        <f t="shared" ca="1" si="75"/>
        <v>132401060.40000001</v>
      </c>
      <c r="DR9" s="40">
        <f t="shared" ca="1" si="75"/>
        <v>132401060.40000001</v>
      </c>
      <c r="DS9" s="40">
        <f t="shared" ca="1" si="75"/>
        <v>132401060.40000001</v>
      </c>
      <c r="DT9" s="40">
        <f t="shared" ca="1" si="75"/>
        <v>132401060.40000001</v>
      </c>
      <c r="DU9" s="40">
        <f t="shared" ca="1" si="75"/>
        <v>132401060.40000001</v>
      </c>
      <c r="DV9" s="40">
        <f t="shared" ca="1" si="75"/>
        <v>132401060.40000001</v>
      </c>
      <c r="DW9" s="40">
        <f t="shared" ca="1" si="75"/>
        <v>132401060.40000001</v>
      </c>
      <c r="DX9" s="40">
        <f t="shared" ca="1" si="75"/>
        <v>132401060.40000001</v>
      </c>
      <c r="DY9" s="40">
        <f t="shared" ca="1" si="75"/>
        <v>132401060.40000001</v>
      </c>
      <c r="DZ9" s="40">
        <f t="shared" ca="1" si="75"/>
        <v>132401060.40000001</v>
      </c>
      <c r="EA9" s="40">
        <f t="shared" ca="1" si="75"/>
        <v>132401060.40000001</v>
      </c>
      <c r="EB9" s="40">
        <f t="shared" ca="1" si="75"/>
        <v>132401060.40000001</v>
      </c>
      <c r="EC9" s="40">
        <f t="shared" ca="1" si="75"/>
        <v>132401060.40000001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132401060.40000001</v>
      </c>
      <c r="EE9" s="40">
        <f t="shared" ca="1" si="76"/>
        <v>132401060.40000001</v>
      </c>
      <c r="EF9" s="40">
        <f t="shared" ca="1" si="76"/>
        <v>132401060.40000001</v>
      </c>
      <c r="EG9" s="40">
        <f t="shared" ca="1" si="76"/>
        <v>132401060.40000001</v>
      </c>
      <c r="EH9" s="40">
        <f t="shared" ca="1" si="76"/>
        <v>132401060.40000001</v>
      </c>
      <c r="EI9" s="40">
        <f t="shared" ca="1" si="76"/>
        <v>132401060.40000001</v>
      </c>
      <c r="EJ9" s="40">
        <f t="shared" ca="1" si="76"/>
        <v>132401060.40000001</v>
      </c>
      <c r="EK9" s="40">
        <f t="shared" ca="1" si="76"/>
        <v>132401060.40000001</v>
      </c>
      <c r="EL9" s="40">
        <f t="shared" ca="1" si="76"/>
        <v>132401060.40000001</v>
      </c>
      <c r="EM9" s="40">
        <f t="shared" ca="1" si="76"/>
        <v>132401060.40000001</v>
      </c>
      <c r="EN9" s="40">
        <f t="shared" ca="1" si="76"/>
        <v>132401060.40000001</v>
      </c>
      <c r="EO9" s="40">
        <f t="shared" ca="1" si="76"/>
        <v>132401060.40000001</v>
      </c>
      <c r="EP9" s="40">
        <f t="shared" ca="1" si="76"/>
        <v>132401060.40000001</v>
      </c>
      <c r="EQ9" s="40">
        <f t="shared" ca="1" si="76"/>
        <v>132401060.40000001</v>
      </c>
      <c r="ER9" s="40">
        <f t="shared" ca="1" si="76"/>
        <v>132401060.40000001</v>
      </c>
      <c r="ES9" s="40">
        <f t="shared" ca="1" si="76"/>
        <v>132401060.40000001</v>
      </c>
      <c r="ET9" s="40">
        <f t="shared" ca="1" si="76"/>
        <v>132401060.40000001</v>
      </c>
      <c r="EU9" s="40">
        <f t="shared" ca="1" si="76"/>
        <v>132401060.40000001</v>
      </c>
      <c r="EV9" s="40">
        <f t="shared" ca="1" si="76"/>
        <v>132401060.40000001</v>
      </c>
      <c r="EW9" s="40">
        <f t="shared" ca="1" si="76"/>
        <v>132401060.40000001</v>
      </c>
      <c r="EX9" s="40">
        <f t="shared" ca="1" si="76"/>
        <v>132401060.40000001</v>
      </c>
      <c r="EY9" s="40">
        <f t="shared" ca="1" si="76"/>
        <v>132401060.40000001</v>
      </c>
      <c r="EZ9" s="40">
        <f t="shared" ca="1" si="76"/>
        <v>132401060.40000001</v>
      </c>
      <c r="FA9" s="40">
        <f t="shared" ca="1" si="76"/>
        <v>132401060.40000001</v>
      </c>
      <c r="FB9" s="40">
        <f t="shared" ca="1" si="76"/>
        <v>132401060.40000001</v>
      </c>
      <c r="FC9" s="40">
        <f t="shared" ca="1" si="76"/>
        <v>132401060.40000001</v>
      </c>
      <c r="FD9" s="40">
        <f t="shared" ca="1" si="76"/>
        <v>132401060.40000001</v>
      </c>
      <c r="FE9" s="40">
        <f t="shared" ca="1" si="76"/>
        <v>132401060.40000001</v>
      </c>
      <c r="FF9" s="40">
        <f t="shared" ca="1" si="76"/>
        <v>132401060.40000001</v>
      </c>
      <c r="FG9" s="40">
        <f t="shared" ca="1" si="76"/>
        <v>132401060.40000001</v>
      </c>
      <c r="FH9" s="40">
        <f t="shared" ca="1" si="76"/>
        <v>132401060.40000001</v>
      </c>
      <c r="FI9" s="40">
        <f t="shared" ca="1" si="76"/>
        <v>132401060.40000001</v>
      </c>
      <c r="FJ9" s="40">
        <f t="shared" ca="1" si="76"/>
        <v>132401060.40000001</v>
      </c>
      <c r="FK9" s="40">
        <f t="shared" ca="1" si="76"/>
        <v>132401060.40000001</v>
      </c>
      <c r="FL9" s="40">
        <f t="shared" ca="1" si="76"/>
        <v>132401060.40000001</v>
      </c>
      <c r="FM9" s="40">
        <f t="shared" ca="1" si="76"/>
        <v>132401060.40000001</v>
      </c>
      <c r="FN9" s="40">
        <f t="shared" ca="1" si="76"/>
        <v>132401060.40000001</v>
      </c>
      <c r="FO9" s="40">
        <f t="shared" ca="1" si="76"/>
        <v>132401060.40000001</v>
      </c>
      <c r="FP9" s="40">
        <f t="shared" ca="1" si="76"/>
        <v>132401060.40000001</v>
      </c>
      <c r="FQ9" s="40">
        <f t="shared" ca="1" si="76"/>
        <v>132401060.40000001</v>
      </c>
      <c r="FR9" s="40">
        <f t="shared" ca="1" si="76"/>
        <v>132401060.40000001</v>
      </c>
      <c r="FS9" s="40">
        <f t="shared" ca="1" si="76"/>
        <v>132401060.40000001</v>
      </c>
      <c r="FT9" s="40">
        <f t="shared" ca="1" si="76"/>
        <v>132401060.40000001</v>
      </c>
      <c r="FU9" s="40">
        <f t="shared" ca="1" si="76"/>
        <v>132401060.40000001</v>
      </c>
      <c r="FV9" s="40">
        <f t="shared" ca="1" si="76"/>
        <v>132401060.40000001</v>
      </c>
      <c r="FW9" s="40">
        <f t="shared" ca="1" si="76"/>
        <v>132401060.40000001</v>
      </c>
      <c r="FX9" s="40">
        <f t="shared" ca="1" si="76"/>
        <v>132401060.40000001</v>
      </c>
      <c r="FY9" s="40">
        <f t="shared" ca="1" si="76"/>
        <v>132401060.40000001</v>
      </c>
      <c r="FZ9" s="40">
        <f t="shared" ca="1" si="76"/>
        <v>132401060.40000001</v>
      </c>
      <c r="GA9" s="40">
        <f t="shared" ca="1" si="76"/>
        <v>132401060.40000001</v>
      </c>
      <c r="GB9" s="40">
        <f t="shared" ca="1" si="76"/>
        <v>132401060.40000001</v>
      </c>
      <c r="GC9" s="40">
        <f t="shared" ca="1" si="76"/>
        <v>132401060.40000001</v>
      </c>
      <c r="GD9" s="40">
        <f t="shared" ca="1" si="76"/>
        <v>132401060.40000001</v>
      </c>
      <c r="GE9" s="40">
        <f t="shared" ca="1" si="76"/>
        <v>132401060.40000001</v>
      </c>
      <c r="GF9" s="40">
        <f t="shared" ca="1" si="76"/>
        <v>132401060.40000001</v>
      </c>
      <c r="GG9" s="40">
        <f t="shared" ca="1" si="76"/>
        <v>132401060.40000001</v>
      </c>
      <c r="GH9" s="40">
        <f t="shared" ca="1" si="76"/>
        <v>132401060.40000001</v>
      </c>
      <c r="GI9" s="40">
        <f t="shared" ca="1" si="76"/>
        <v>132401060.40000001</v>
      </c>
      <c r="GJ9" s="40">
        <f t="shared" ca="1" si="76"/>
        <v>132401060.40000001</v>
      </c>
      <c r="GK9" s="40">
        <f t="shared" ca="1" si="76"/>
        <v>132401060.40000001</v>
      </c>
      <c r="GL9" s="40">
        <f t="shared" ca="1" si="76"/>
        <v>132401060.40000001</v>
      </c>
      <c r="GM9" s="40">
        <f t="shared" ca="1" si="76"/>
        <v>132401060.40000001</v>
      </c>
      <c r="GN9" s="40">
        <f t="shared" ca="1" si="76"/>
        <v>132401060.40000001</v>
      </c>
      <c r="GO9" s="40">
        <f t="shared" ca="1" si="76"/>
        <v>132401060.40000001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7"/>
        <v>132401060.40000001</v>
      </c>
      <c r="GR9" s="40">
        <f t="shared" ca="1" si="77"/>
        <v>132401060.40000001</v>
      </c>
      <c r="GS9" s="40">
        <f t="shared" ca="1" si="77"/>
        <v>132401060.40000001</v>
      </c>
      <c r="GT9" s="40">
        <f t="shared" ca="1" si="77"/>
        <v>132401060.40000001</v>
      </c>
      <c r="GU9" s="40">
        <f t="shared" ca="1" si="77"/>
        <v>132401060.40000001</v>
      </c>
      <c r="GV9" s="40">
        <f t="shared" ca="1" si="77"/>
        <v>132401060.40000001</v>
      </c>
      <c r="GW9" s="40">
        <f t="shared" ca="1" si="77"/>
        <v>132401060.40000001</v>
      </c>
      <c r="GX9" s="40">
        <f t="shared" ca="1" si="77"/>
        <v>132401060.40000001</v>
      </c>
      <c r="GY9" s="40">
        <f t="shared" ca="1" si="77"/>
        <v>132401060.40000001</v>
      </c>
      <c r="GZ9" s="40">
        <f t="shared" ca="1" si="77"/>
        <v>132401060.40000001</v>
      </c>
      <c r="HA9" s="40">
        <f t="shared" ca="1" si="77"/>
        <v>132401060.40000001</v>
      </c>
      <c r="HB9" s="40">
        <f t="shared" ca="1" si="77"/>
        <v>132401060.40000001</v>
      </c>
      <c r="HC9" s="40">
        <f t="shared" ca="1" si="77"/>
        <v>132401060.40000001</v>
      </c>
      <c r="HD9" s="40">
        <f t="shared" ca="1" si="77"/>
        <v>132401060.40000001</v>
      </c>
      <c r="HE9" s="40">
        <f t="shared" ca="1" si="77"/>
        <v>132401060.40000001</v>
      </c>
      <c r="HF9" s="40">
        <f t="shared" ca="1" si="77"/>
        <v>132401060.40000001</v>
      </c>
      <c r="HG9" s="40">
        <f t="shared" ca="1" si="77"/>
        <v>132401060.40000001</v>
      </c>
      <c r="HH9" s="40">
        <f t="shared" ca="1" si="77"/>
        <v>132401060.40000001</v>
      </c>
      <c r="HI9" s="40">
        <f t="shared" ca="1" si="77"/>
        <v>132401060.40000001</v>
      </c>
      <c r="HJ9" s="40">
        <f t="shared" ca="1" si="77"/>
        <v>132401060.40000001</v>
      </c>
      <c r="HK9" s="40">
        <f t="shared" ca="1" si="77"/>
        <v>132401060.40000001</v>
      </c>
      <c r="HL9" s="40">
        <f t="shared" ca="1" si="77"/>
        <v>132401060.40000001</v>
      </c>
      <c r="HM9" s="40">
        <f t="shared" ca="1" si="77"/>
        <v>132401060.40000001</v>
      </c>
      <c r="HN9" s="40">
        <f t="shared" ca="1" si="77"/>
        <v>132401060.40000001</v>
      </c>
      <c r="HO9" s="40">
        <f t="shared" ca="1" si="77"/>
        <v>132401060.40000001</v>
      </c>
      <c r="HP9" s="40">
        <f t="shared" ca="1" si="77"/>
        <v>132401060.40000001</v>
      </c>
      <c r="HQ9" s="40">
        <f t="shared" ca="1" si="77"/>
        <v>132401060.40000001</v>
      </c>
      <c r="HR9" s="40">
        <f t="shared" ca="1" si="77"/>
        <v>132401060.40000001</v>
      </c>
      <c r="HS9" s="40">
        <f t="shared" ca="1" si="77"/>
        <v>132401060.40000001</v>
      </c>
      <c r="HT9" s="40">
        <f t="shared" ca="1" si="77"/>
        <v>132401060.40000001</v>
      </c>
      <c r="HU9" s="40">
        <f t="shared" ca="1" si="77"/>
        <v>132401060.40000001</v>
      </c>
      <c r="HV9" s="40">
        <f t="shared" ca="1" si="77"/>
        <v>132401060.40000001</v>
      </c>
      <c r="HW9" s="40">
        <f t="shared" ca="1" si="77"/>
        <v>132401060.40000001</v>
      </c>
      <c r="HX9" s="40">
        <f t="shared" ca="1" si="77"/>
        <v>132401060.40000001</v>
      </c>
      <c r="HY9" s="40">
        <f t="shared" ca="1" si="77"/>
        <v>132401060.40000001</v>
      </c>
      <c r="HZ9" s="40">
        <f t="shared" ca="1" si="77"/>
        <v>132401060.40000001</v>
      </c>
      <c r="IA9" s="40">
        <f t="shared" ca="1" si="77"/>
        <v>132401060.40000001</v>
      </c>
      <c r="IB9" s="40">
        <f t="shared" ca="1" si="77"/>
        <v>132401060.40000001</v>
      </c>
      <c r="IC9" s="40">
        <f t="shared" ca="1" si="77"/>
        <v>132401060.40000001</v>
      </c>
      <c r="ID9" s="40">
        <f t="shared" ca="1" si="77"/>
        <v>132401060.40000001</v>
      </c>
      <c r="IE9" s="40">
        <f t="shared" ca="1" si="77"/>
        <v>132401060.40000001</v>
      </c>
      <c r="IF9" s="40">
        <f t="shared" ca="1" si="77"/>
        <v>132401060.40000001</v>
      </c>
      <c r="IG9" s="40">
        <f t="shared" ca="1" si="77"/>
        <v>132401060.40000001</v>
      </c>
      <c r="IH9" s="40">
        <f t="shared" ca="1" si="77"/>
        <v>132401060.40000001</v>
      </c>
      <c r="II9" s="40">
        <f t="shared" ca="1" si="77"/>
        <v>132401060.40000001</v>
      </c>
      <c r="IJ9" s="40">
        <f t="shared" ca="1" si="77"/>
        <v>132401060.40000001</v>
      </c>
      <c r="IK9" s="40">
        <f t="shared" ca="1" si="77"/>
        <v>132401060.40000001</v>
      </c>
      <c r="IL9" s="40">
        <f t="shared" ca="1" si="77"/>
        <v>132401060.40000001</v>
      </c>
      <c r="IM9" s="40">
        <f t="shared" ca="1" si="77"/>
        <v>132401060.40000001</v>
      </c>
      <c r="IN9" s="40">
        <f t="shared" ca="1" si="77"/>
        <v>132401060.40000001</v>
      </c>
    </row>
    <row r="10" spans="2:248" x14ac:dyDescent="0.3">
      <c r="B10" s="19" t="s">
        <v>450</v>
      </c>
      <c r="C10" s="19">
        <v>5</v>
      </c>
      <c r="E10" s="22">
        <f>Projections!Z19</f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128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157</v>
      </c>
      <c r="J10" s="40">
        <f t="shared" ca="1" si="79"/>
        <v>219.66666666666666</v>
      </c>
      <c r="K10" s="40">
        <f t="shared" ca="1" si="79"/>
        <v>366.5</v>
      </c>
      <c r="L10" s="40">
        <f t="shared" ca="1" si="79"/>
        <v>484.4</v>
      </c>
      <c r="M10" s="40">
        <f t="shared" ca="1" si="79"/>
        <v>552.33333333333337</v>
      </c>
      <c r="N10" s="40">
        <f t="shared" ca="1" si="79"/>
        <v>925.14285714285711</v>
      </c>
      <c r="O10" s="40">
        <f t="shared" ca="1" si="79"/>
        <v>1241.25</v>
      </c>
      <c r="P10" s="40">
        <f t="shared" ca="1" si="79"/>
        <v>1620.8888888888889</v>
      </c>
      <c r="Q10" s="40">
        <f t="shared" ca="1" si="79"/>
        <v>2131.1999999999998</v>
      </c>
      <c r="R10" s="40">
        <f t="shared" ca="1" si="79"/>
        <v>2673.2727272727275</v>
      </c>
      <c r="S10" s="40">
        <f t="shared" ca="1" si="79"/>
        <v>3267</v>
      </c>
      <c r="T10" s="40">
        <f t="shared" ca="1" si="79"/>
        <v>4275</v>
      </c>
      <c r="U10" s="40">
        <f t="shared" ca="1" si="79"/>
        <v>6022</v>
      </c>
      <c r="V10" s="40">
        <f t="shared" ca="1" si="79"/>
        <v>7143</v>
      </c>
      <c r="W10" s="40">
        <f t="shared" ca="1" si="79"/>
        <v>12868</v>
      </c>
      <c r="X10" s="40">
        <f t="shared" ca="1" si="79"/>
        <v>18231</v>
      </c>
      <c r="Y10" s="40">
        <f t="shared" ca="1" si="79"/>
        <v>23881</v>
      </c>
      <c r="Z10" s="40">
        <f t="shared" ca="1" si="79"/>
        <v>31300</v>
      </c>
      <c r="AA10" s="40">
        <f t="shared" ca="1" si="79"/>
        <v>41289</v>
      </c>
      <c r="AB10" s="40">
        <f t="shared" ca="1" si="79"/>
        <v>50393</v>
      </c>
      <c r="AC10" s="40">
        <f t="shared" ca="1" si="79"/>
        <v>61622</v>
      </c>
      <c r="AD10" s="40">
        <f t="shared" ca="1" si="79"/>
        <v>78428</v>
      </c>
      <c r="AE10" s="40">
        <f t="shared" ca="1" si="79"/>
        <v>94418</v>
      </c>
      <c r="AF10" s="40">
        <f t="shared" ca="1" si="79"/>
        <v>111373</v>
      </c>
      <c r="AG10" s="40">
        <f t="shared" ca="1" si="79"/>
        <v>129402</v>
      </c>
      <c r="AH10" s="40">
        <f t="shared" ca="1" si="79"/>
        <v>139540</v>
      </c>
      <c r="AI10" s="40">
        <f t="shared" ca="1" si="79"/>
        <v>160064</v>
      </c>
      <c r="AJ10" s="40">
        <f t="shared" ca="1" si="79"/>
        <v>177107</v>
      </c>
      <c r="AK10" s="40">
        <f t="shared" ca="1" si="79"/>
        <v>196991</v>
      </c>
      <c r="AL10" s="40">
        <f t="shared" ca="1" si="79"/>
        <v>214778</v>
      </c>
      <c r="AM10" s="40">
        <f t="shared" ca="1" si="79"/>
        <v>237665</v>
      </c>
      <c r="AN10" s="40">
        <f t="shared" ca="1" si="79"/>
        <v>250815</v>
      </c>
      <c r="AO10" s="40">
        <f t="shared" ca="1" si="79"/>
        <v>275896.5</v>
      </c>
      <c r="AP10" s="40">
        <f t="shared" ca="1" si="79"/>
        <v>303486.15000000002</v>
      </c>
      <c r="AQ10" s="40">
        <f t="shared" ca="1" si="79"/>
        <v>333834.76500000007</v>
      </c>
      <c r="AR10" s="40">
        <f t="shared" ca="1" si="79"/>
        <v>367218.24150000012</v>
      </c>
      <c r="AS10" s="40">
        <f t="shared" ca="1" si="79"/>
        <v>403940.06565000018</v>
      </c>
      <c r="AT10" s="40">
        <f t="shared" ca="1" si="79"/>
        <v>444334.07221500023</v>
      </c>
      <c r="AU10" s="40">
        <f t="shared" ca="1" si="79"/>
        <v>488767.47943650029</v>
      </c>
      <c r="AV10" s="40">
        <f t="shared" ca="1" si="79"/>
        <v>537644.22738015035</v>
      </c>
      <c r="AW10" s="40">
        <f t="shared" ca="1" si="79"/>
        <v>591408.65011816542</v>
      </c>
      <c r="AX10" s="40">
        <f t="shared" ca="1" si="79"/>
        <v>650549.51512998203</v>
      </c>
      <c r="AY10" s="40">
        <f t="shared" ca="1" si="79"/>
        <v>715604.46664298023</v>
      </c>
      <c r="AZ10" s="40">
        <f t="shared" ca="1" si="79"/>
        <v>787164.9133072783</v>
      </c>
      <c r="BA10" s="40">
        <f t="shared" ca="1" si="79"/>
        <v>865881.40463800624</v>
      </c>
      <c r="BB10" s="40">
        <f t="shared" ca="1" si="79"/>
        <v>952469.54510180699</v>
      </c>
      <c r="BC10" s="40">
        <f t="shared" ca="1" si="79"/>
        <v>1047716.4996119877</v>
      </c>
      <c r="BD10" s="40">
        <f t="shared" ca="1" si="79"/>
        <v>1152488.1495731866</v>
      </c>
      <c r="BE10" s="40">
        <f t="shared" ca="1" si="79"/>
        <v>1267736.9645305055</v>
      </c>
      <c r="BF10" s="40">
        <f t="shared" ca="1" si="79"/>
        <v>1394510.6609835562</v>
      </c>
      <c r="BG10" s="40">
        <f t="shared" ca="1" si="79"/>
        <v>1533961.7270819119</v>
      </c>
      <c r="BH10" s="40">
        <f t="shared" ca="1" si="79"/>
        <v>1687357.8997901031</v>
      </c>
      <c r="BI10" s="40">
        <f t="shared" ca="1" si="79"/>
        <v>1856093.6897691134</v>
      </c>
      <c r="BJ10" s="40">
        <f t="shared" ca="1" si="79"/>
        <v>2041703.058746025</v>
      </c>
      <c r="BK10" s="40">
        <f t="shared" ca="1" si="79"/>
        <v>2245873.3646206278</v>
      </c>
      <c r="BL10" s="40">
        <f t="shared" ca="1" si="79"/>
        <v>2470460.7010826906</v>
      </c>
      <c r="BM10" s="40">
        <f t="shared" ca="1" si="79"/>
        <v>2717506.77119096</v>
      </c>
      <c r="BN10" s="40">
        <f t="shared" ca="1" si="79"/>
        <v>2989257.4483100562</v>
      </c>
      <c r="BO10" s="40">
        <f t="shared" ca="1" si="79"/>
        <v>3288183.1931410623</v>
      </c>
      <c r="BP10" s="40">
        <f t="shared" ca="1" si="79"/>
        <v>3617001.5124551686</v>
      </c>
      <c r="BQ10" s="40">
        <f t="shared" ca="1" si="79"/>
        <v>3978701.6637006858</v>
      </c>
      <c r="BR10" s="40">
        <f t="shared" ca="1" si="79"/>
        <v>4376571.8300707545</v>
      </c>
      <c r="BS10" s="40">
        <f t="shared" ca="1" si="79"/>
        <v>4814229.01307783</v>
      </c>
      <c r="BT10" s="40">
        <f t="shared" ca="1" si="79"/>
        <v>5295651.9143856131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5825217.1058241753</v>
      </c>
      <c r="BV10" s="40">
        <f t="shared" ca="1" si="80"/>
        <v>6407738.8164065937</v>
      </c>
      <c r="BW10" s="40">
        <f t="shared" ca="1" si="80"/>
        <v>7048512.6980472533</v>
      </c>
      <c r="BX10" s="40">
        <f t="shared" ca="1" si="80"/>
        <v>7753363.9678519797</v>
      </c>
      <c r="BY10" s="40">
        <f t="shared" ca="1" si="80"/>
        <v>8528700.3646371774</v>
      </c>
      <c r="BZ10" s="40">
        <f t="shared" ca="1" si="80"/>
        <v>9381570.4011008963</v>
      </c>
      <c r="CA10" s="40">
        <f t="shared" ca="1" si="80"/>
        <v>10319727.441210987</v>
      </c>
      <c r="CB10" s="40">
        <f t="shared" ca="1" si="80"/>
        <v>11351700.185332086</v>
      </c>
      <c r="CC10" s="40">
        <f t="shared" ca="1" si="80"/>
        <v>12486870.203865295</v>
      </c>
      <c r="CD10" s="40">
        <f t="shared" ca="1" si="80"/>
        <v>13735557.224251825</v>
      </c>
      <c r="CE10" s="40">
        <f t="shared" ca="1" si="80"/>
        <v>15109112.946677009</v>
      </c>
      <c r="CF10" s="40">
        <f t="shared" ca="1" si="80"/>
        <v>16620024.241344711</v>
      </c>
      <c r="CG10" s="40">
        <f t="shared" ca="1" si="80"/>
        <v>18282026.665479183</v>
      </c>
      <c r="CH10" s="40">
        <f t="shared" ca="1" si="80"/>
        <v>20110229.332027104</v>
      </c>
      <c r="CI10" s="40">
        <f t="shared" ca="1" si="80"/>
        <v>22121252.265229817</v>
      </c>
      <c r="CJ10" s="40">
        <f t="shared" ca="1" si="80"/>
        <v>24333377.4917528</v>
      </c>
      <c r="CK10" s="40">
        <f t="shared" ca="1" si="80"/>
        <v>26766715.24092808</v>
      </c>
      <c r="CL10" s="40">
        <f t="shared" ca="1" si="80"/>
        <v>29443386.765020892</v>
      </c>
      <c r="CM10" s="40">
        <f t="shared" ca="1" si="80"/>
        <v>32387725.441522986</v>
      </c>
      <c r="CN10" s="40">
        <f t="shared" ca="1" si="80"/>
        <v>35626497.98567529</v>
      </c>
      <c r="CO10" s="40">
        <f t="shared" ca="1" si="80"/>
        <v>39189147.784242824</v>
      </c>
      <c r="CP10" s="40">
        <f t="shared" ca="1" si="80"/>
        <v>43108062.562667109</v>
      </c>
      <c r="CQ10" s="40">
        <f t="shared" ca="1" si="80"/>
        <v>47418868.818933822</v>
      </c>
      <c r="CR10" s="40">
        <f t="shared" ca="1" si="80"/>
        <v>52160755.700827211</v>
      </c>
      <c r="CS10" s="40">
        <f t="shared" ca="1" si="80"/>
        <v>57376831.270909935</v>
      </c>
      <c r="CT10" s="40">
        <f t="shared" ca="1" si="80"/>
        <v>63114514.398000933</v>
      </c>
      <c r="CU10" s="40">
        <f t="shared" ca="1" si="80"/>
        <v>69425965.837801039</v>
      </c>
      <c r="CV10" s="40">
        <f t="shared" ca="1" si="80"/>
        <v>76368562.421581149</v>
      </c>
      <c r="CW10" s="40">
        <f t="shared" ca="1" si="80"/>
        <v>84005418.663739264</v>
      </c>
      <c r="CX10" s="40">
        <f t="shared" ca="1" si="80"/>
        <v>92405960.530113205</v>
      </c>
      <c r="CY10" s="40">
        <f t="shared" ca="1" si="80"/>
        <v>101646556.58312453</v>
      </c>
      <c r="CZ10" s="40">
        <f t="shared" ca="1" si="80"/>
        <v>111811212.241437</v>
      </c>
      <c r="DA10" s="40">
        <f t="shared" ca="1" si="80"/>
        <v>122992333.46558072</v>
      </c>
      <c r="DB10" s="40">
        <f t="shared" ca="1" si="80"/>
        <v>132401060.40000001</v>
      </c>
      <c r="DC10" s="40">
        <f t="shared" ca="1" si="80"/>
        <v>132401060.40000001</v>
      </c>
      <c r="DD10" s="40">
        <f t="shared" ca="1" si="80"/>
        <v>132401060.40000001</v>
      </c>
      <c r="DE10" s="40">
        <f t="shared" ca="1" si="80"/>
        <v>132401060.40000001</v>
      </c>
      <c r="DF10" s="40">
        <f t="shared" ca="1" si="80"/>
        <v>132401060.40000001</v>
      </c>
      <c r="DG10" s="40">
        <f t="shared" ca="1" si="80"/>
        <v>132401060.40000001</v>
      </c>
      <c r="DH10" s="40">
        <f t="shared" ca="1" si="80"/>
        <v>132401060.40000001</v>
      </c>
      <c r="DI10" s="40">
        <f t="shared" ca="1" si="80"/>
        <v>132401060.40000001</v>
      </c>
      <c r="DJ10" s="40">
        <f t="shared" ca="1" si="80"/>
        <v>132401060.40000001</v>
      </c>
      <c r="DK10" s="40">
        <f t="shared" ca="1" si="80"/>
        <v>132401060.40000001</v>
      </c>
      <c r="DL10" s="40">
        <f t="shared" ca="1" si="80"/>
        <v>132401060.40000001</v>
      </c>
      <c r="DM10" s="40">
        <f t="shared" ca="1" si="80"/>
        <v>132401060.40000001</v>
      </c>
      <c r="DN10" s="40">
        <f t="shared" ca="1" si="80"/>
        <v>132401060.40000001</v>
      </c>
      <c r="DO10" s="40">
        <f t="shared" ca="1" si="80"/>
        <v>132401060.40000001</v>
      </c>
      <c r="DP10" s="40">
        <f t="shared" ca="1" si="80"/>
        <v>132401060.40000001</v>
      </c>
      <c r="DQ10" s="40">
        <f t="shared" ca="1" si="80"/>
        <v>132401060.40000001</v>
      </c>
      <c r="DR10" s="40">
        <f t="shared" ca="1" si="80"/>
        <v>132401060.40000001</v>
      </c>
      <c r="DS10" s="40">
        <f t="shared" ca="1" si="80"/>
        <v>132401060.40000001</v>
      </c>
      <c r="DT10" s="40">
        <f t="shared" ca="1" si="80"/>
        <v>132401060.40000001</v>
      </c>
      <c r="DU10" s="40">
        <f t="shared" ca="1" si="80"/>
        <v>132401060.40000001</v>
      </c>
      <c r="DV10" s="40">
        <f t="shared" ca="1" si="80"/>
        <v>132401060.40000001</v>
      </c>
      <c r="DW10" s="40">
        <f t="shared" ca="1" si="80"/>
        <v>132401060.40000001</v>
      </c>
      <c r="DX10" s="40">
        <f t="shared" ca="1" si="80"/>
        <v>132401060.40000001</v>
      </c>
      <c r="DY10" s="40">
        <f t="shared" ca="1" si="80"/>
        <v>132401060.40000001</v>
      </c>
      <c r="DZ10" s="40">
        <f t="shared" ca="1" si="80"/>
        <v>132401060.40000001</v>
      </c>
      <c r="EA10" s="40">
        <f t="shared" ca="1" si="80"/>
        <v>132401060.40000001</v>
      </c>
      <c r="EB10" s="40">
        <f t="shared" ca="1" si="80"/>
        <v>132401060.40000001</v>
      </c>
      <c r="EC10" s="40">
        <f t="shared" ca="1" si="80"/>
        <v>132401060.40000001</v>
      </c>
      <c r="ED10" s="40">
        <f t="shared" ca="1" si="80"/>
        <v>132401060.40000001</v>
      </c>
      <c r="EE10" s="40">
        <f t="shared" ca="1" si="80"/>
        <v>132401060.40000001</v>
      </c>
      <c r="EF10" s="40">
        <f t="shared" ca="1" si="80"/>
        <v>132401060.40000001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1"/>
        <v>132401060.40000001</v>
      </c>
      <c r="EI10" s="40">
        <f t="shared" ca="1" si="81"/>
        <v>132401060.40000001</v>
      </c>
      <c r="EJ10" s="40">
        <f t="shared" ca="1" si="81"/>
        <v>132401060.40000001</v>
      </c>
      <c r="EK10" s="40">
        <f t="shared" ca="1" si="81"/>
        <v>132401060.40000001</v>
      </c>
      <c r="EL10" s="40">
        <f t="shared" ca="1" si="81"/>
        <v>132401060.40000001</v>
      </c>
      <c r="EM10" s="40">
        <f t="shared" ca="1" si="81"/>
        <v>132401060.40000001</v>
      </c>
      <c r="EN10" s="40">
        <f t="shared" ca="1" si="81"/>
        <v>132401060.40000001</v>
      </c>
      <c r="EO10" s="40">
        <f t="shared" ca="1" si="81"/>
        <v>132401060.40000001</v>
      </c>
      <c r="EP10" s="40">
        <f t="shared" ca="1" si="81"/>
        <v>132401060.40000001</v>
      </c>
      <c r="EQ10" s="40">
        <f t="shared" ca="1" si="81"/>
        <v>132401060.40000001</v>
      </c>
      <c r="ER10" s="40">
        <f t="shared" ca="1" si="81"/>
        <v>132401060.40000001</v>
      </c>
      <c r="ES10" s="40">
        <f t="shared" ca="1" si="81"/>
        <v>132401060.40000001</v>
      </c>
      <c r="ET10" s="40">
        <f t="shared" ca="1" si="81"/>
        <v>132401060.40000001</v>
      </c>
      <c r="EU10" s="40">
        <f t="shared" ca="1" si="81"/>
        <v>132401060.40000001</v>
      </c>
      <c r="EV10" s="40">
        <f t="shared" ca="1" si="81"/>
        <v>132401060.40000001</v>
      </c>
      <c r="EW10" s="40">
        <f t="shared" ca="1" si="81"/>
        <v>132401060.40000001</v>
      </c>
      <c r="EX10" s="40">
        <f t="shared" ca="1" si="81"/>
        <v>132401060.40000001</v>
      </c>
      <c r="EY10" s="40">
        <f t="shared" ca="1" si="81"/>
        <v>132401060.40000001</v>
      </c>
      <c r="EZ10" s="40">
        <f t="shared" ca="1" si="81"/>
        <v>132401060.40000001</v>
      </c>
      <c r="FA10" s="40">
        <f t="shared" ca="1" si="81"/>
        <v>132401060.40000001</v>
      </c>
      <c r="FB10" s="40">
        <f t="shared" ca="1" si="81"/>
        <v>132401060.40000001</v>
      </c>
      <c r="FC10" s="40">
        <f t="shared" ca="1" si="81"/>
        <v>132401060.40000001</v>
      </c>
      <c r="FD10" s="40">
        <f t="shared" ca="1" si="81"/>
        <v>132401060.40000001</v>
      </c>
      <c r="FE10" s="40">
        <f t="shared" ca="1" si="81"/>
        <v>132401060.40000001</v>
      </c>
      <c r="FF10" s="40">
        <f t="shared" ca="1" si="81"/>
        <v>132401060.40000001</v>
      </c>
      <c r="FG10" s="40">
        <f t="shared" ca="1" si="81"/>
        <v>132401060.40000001</v>
      </c>
      <c r="FH10" s="40">
        <f t="shared" ca="1" si="81"/>
        <v>132401060.40000001</v>
      </c>
      <c r="FI10" s="40">
        <f t="shared" ca="1" si="81"/>
        <v>132401060.40000001</v>
      </c>
      <c r="FJ10" s="40">
        <f t="shared" ca="1" si="81"/>
        <v>132401060.40000001</v>
      </c>
      <c r="FK10" s="40">
        <f t="shared" ca="1" si="81"/>
        <v>132401060.40000001</v>
      </c>
      <c r="FL10" s="40">
        <f t="shared" ca="1" si="81"/>
        <v>132401060.40000001</v>
      </c>
      <c r="FM10" s="40">
        <f t="shared" ca="1" si="81"/>
        <v>132401060.40000001</v>
      </c>
      <c r="FN10" s="40">
        <f t="shared" ca="1" si="81"/>
        <v>132401060.40000001</v>
      </c>
      <c r="FO10" s="40">
        <f t="shared" ca="1" si="81"/>
        <v>132401060.40000001</v>
      </c>
      <c r="FP10" s="40">
        <f t="shared" ca="1" si="81"/>
        <v>132401060.40000001</v>
      </c>
      <c r="FQ10" s="40">
        <f t="shared" ca="1" si="81"/>
        <v>132401060.40000001</v>
      </c>
      <c r="FR10" s="40">
        <f t="shared" ca="1" si="81"/>
        <v>132401060.40000001</v>
      </c>
      <c r="FS10" s="40">
        <f t="shared" ca="1" si="81"/>
        <v>132401060.40000001</v>
      </c>
      <c r="FT10" s="40">
        <f t="shared" ca="1" si="81"/>
        <v>132401060.40000001</v>
      </c>
      <c r="FU10" s="40">
        <f t="shared" ca="1" si="81"/>
        <v>132401060.40000001</v>
      </c>
      <c r="FV10" s="40">
        <f t="shared" ca="1" si="81"/>
        <v>132401060.40000001</v>
      </c>
      <c r="FW10" s="40">
        <f t="shared" ca="1" si="81"/>
        <v>132401060.40000001</v>
      </c>
      <c r="FX10" s="40">
        <f t="shared" ca="1" si="81"/>
        <v>132401060.40000001</v>
      </c>
      <c r="FY10" s="40">
        <f t="shared" ca="1" si="81"/>
        <v>132401060.40000001</v>
      </c>
      <c r="FZ10" s="40">
        <f t="shared" ca="1" si="81"/>
        <v>132401060.40000001</v>
      </c>
      <c r="GA10" s="40">
        <f t="shared" ca="1" si="81"/>
        <v>132401060.40000001</v>
      </c>
      <c r="GB10" s="40">
        <f t="shared" ca="1" si="81"/>
        <v>132401060.40000001</v>
      </c>
      <c r="GC10" s="40">
        <f t="shared" ca="1" si="81"/>
        <v>132401060.40000001</v>
      </c>
      <c r="GD10" s="40">
        <f t="shared" ca="1" si="81"/>
        <v>132401060.40000001</v>
      </c>
      <c r="GE10" s="40">
        <f t="shared" ca="1" si="81"/>
        <v>132401060.40000001</v>
      </c>
      <c r="GF10" s="40">
        <f t="shared" ca="1" si="81"/>
        <v>132401060.40000001</v>
      </c>
      <c r="GG10" s="40">
        <f t="shared" ca="1" si="81"/>
        <v>132401060.40000001</v>
      </c>
      <c r="GH10" s="40">
        <f t="shared" ca="1" si="81"/>
        <v>132401060.40000001</v>
      </c>
      <c r="GI10" s="40">
        <f t="shared" ca="1" si="81"/>
        <v>132401060.40000001</v>
      </c>
      <c r="GJ10" s="40">
        <f t="shared" ca="1" si="81"/>
        <v>132401060.40000001</v>
      </c>
      <c r="GK10" s="40">
        <f t="shared" ca="1" si="81"/>
        <v>132401060.40000001</v>
      </c>
      <c r="GL10" s="40">
        <f t="shared" ca="1" si="81"/>
        <v>132401060.40000001</v>
      </c>
      <c r="GM10" s="40">
        <f t="shared" ca="1" si="81"/>
        <v>132401060.40000001</v>
      </c>
      <c r="GN10" s="40">
        <f t="shared" ca="1" si="81"/>
        <v>132401060.40000001</v>
      </c>
      <c r="GO10" s="40">
        <f t="shared" ca="1" si="81"/>
        <v>132401060.40000001</v>
      </c>
      <c r="GP10" s="40">
        <f t="shared" ca="1" si="81"/>
        <v>132401060.40000001</v>
      </c>
      <c r="GQ10" s="40">
        <f t="shared" ca="1" si="81"/>
        <v>132401060.40000001</v>
      </c>
      <c r="GR10" s="40">
        <f t="shared" ca="1" si="81"/>
        <v>132401060.40000001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2"/>
        <v>132401060.40000001</v>
      </c>
      <c r="GU10" s="40">
        <f t="shared" ca="1" si="82"/>
        <v>132401060.40000001</v>
      </c>
      <c r="GV10" s="40">
        <f t="shared" ca="1" si="82"/>
        <v>132401060.40000001</v>
      </c>
      <c r="GW10" s="40">
        <f t="shared" ca="1" si="82"/>
        <v>132401060.40000001</v>
      </c>
      <c r="GX10" s="40">
        <f t="shared" ca="1" si="82"/>
        <v>132401060.40000001</v>
      </c>
      <c r="GY10" s="40">
        <f t="shared" ca="1" si="82"/>
        <v>132401060.40000001</v>
      </c>
      <c r="GZ10" s="40">
        <f t="shared" ca="1" si="82"/>
        <v>132401060.40000001</v>
      </c>
      <c r="HA10" s="40">
        <f t="shared" ca="1" si="82"/>
        <v>132401060.40000001</v>
      </c>
      <c r="HB10" s="40">
        <f t="shared" ca="1" si="82"/>
        <v>132401060.40000001</v>
      </c>
      <c r="HC10" s="40">
        <f t="shared" ca="1" si="82"/>
        <v>132401060.40000001</v>
      </c>
      <c r="HD10" s="40">
        <f t="shared" ca="1" si="82"/>
        <v>132401060.40000001</v>
      </c>
      <c r="HE10" s="40">
        <f t="shared" ca="1" si="82"/>
        <v>132401060.40000001</v>
      </c>
      <c r="HF10" s="40">
        <f t="shared" ca="1" si="82"/>
        <v>132401060.40000001</v>
      </c>
      <c r="HG10" s="40">
        <f t="shared" ca="1" si="82"/>
        <v>132401060.40000001</v>
      </c>
      <c r="HH10" s="40">
        <f t="shared" ca="1" si="82"/>
        <v>132401060.40000001</v>
      </c>
      <c r="HI10" s="40">
        <f t="shared" ca="1" si="82"/>
        <v>132401060.40000001</v>
      </c>
      <c r="HJ10" s="40">
        <f t="shared" ca="1" si="82"/>
        <v>132401060.40000001</v>
      </c>
      <c r="HK10" s="40">
        <f t="shared" ca="1" si="82"/>
        <v>132401060.40000001</v>
      </c>
      <c r="HL10" s="40">
        <f t="shared" ca="1" si="82"/>
        <v>132401060.40000001</v>
      </c>
      <c r="HM10" s="40">
        <f t="shared" ca="1" si="82"/>
        <v>132401060.40000001</v>
      </c>
      <c r="HN10" s="40">
        <f t="shared" ca="1" si="82"/>
        <v>132401060.40000001</v>
      </c>
      <c r="HO10" s="40">
        <f t="shared" ca="1" si="82"/>
        <v>132401060.40000001</v>
      </c>
      <c r="HP10" s="40">
        <f t="shared" ca="1" si="82"/>
        <v>132401060.40000001</v>
      </c>
      <c r="HQ10" s="40">
        <f t="shared" ca="1" si="82"/>
        <v>132401060.40000001</v>
      </c>
      <c r="HR10" s="40">
        <f t="shared" ca="1" si="82"/>
        <v>132401060.40000001</v>
      </c>
      <c r="HS10" s="40">
        <f t="shared" ca="1" si="82"/>
        <v>132401060.40000001</v>
      </c>
      <c r="HT10" s="40">
        <f t="shared" ca="1" si="82"/>
        <v>132401060.40000001</v>
      </c>
      <c r="HU10" s="40">
        <f t="shared" ca="1" si="82"/>
        <v>132401060.40000001</v>
      </c>
      <c r="HV10" s="40">
        <f t="shared" ca="1" si="82"/>
        <v>132401060.40000001</v>
      </c>
      <c r="HW10" s="40">
        <f t="shared" ca="1" si="82"/>
        <v>132401060.40000001</v>
      </c>
      <c r="HX10" s="40">
        <f t="shared" ca="1" si="82"/>
        <v>132401060.40000001</v>
      </c>
      <c r="HY10" s="40">
        <f t="shared" ca="1" si="82"/>
        <v>132401060.40000001</v>
      </c>
      <c r="HZ10" s="40">
        <f t="shared" ca="1" si="82"/>
        <v>132401060.40000001</v>
      </c>
      <c r="IA10" s="40">
        <f t="shared" ca="1" si="82"/>
        <v>132401060.40000001</v>
      </c>
      <c r="IB10" s="40">
        <f t="shared" ca="1" si="82"/>
        <v>132401060.40000001</v>
      </c>
      <c r="IC10" s="40">
        <f t="shared" ca="1" si="82"/>
        <v>132401060.40000001</v>
      </c>
      <c r="ID10" s="40">
        <f t="shared" ca="1" si="82"/>
        <v>132401060.40000001</v>
      </c>
      <c r="IE10" s="40">
        <f t="shared" ca="1" si="82"/>
        <v>132401060.40000001</v>
      </c>
      <c r="IF10" s="40">
        <f t="shared" ca="1" si="82"/>
        <v>132401060.40000001</v>
      </c>
      <c r="IG10" s="40">
        <f t="shared" ca="1" si="82"/>
        <v>132401060.40000001</v>
      </c>
      <c r="IH10" s="40">
        <f t="shared" ca="1" si="82"/>
        <v>132401060.40000001</v>
      </c>
      <c r="II10" s="40">
        <f t="shared" ca="1" si="82"/>
        <v>132401060.40000001</v>
      </c>
      <c r="IJ10" s="40">
        <f t="shared" ca="1" si="82"/>
        <v>132401060.40000001</v>
      </c>
      <c r="IK10" s="40">
        <f t="shared" ca="1" si="82"/>
        <v>132401060.40000001</v>
      </c>
      <c r="IL10" s="40">
        <f t="shared" ca="1" si="82"/>
        <v>132401060.40000001</v>
      </c>
      <c r="IM10" s="40">
        <f t="shared" ca="1" si="82"/>
        <v>132401060.40000001</v>
      </c>
      <c r="IN10" s="40">
        <f t="shared" ca="1" si="82"/>
        <v>132401060.40000001</v>
      </c>
    </row>
    <row r="11" spans="2:248" x14ac:dyDescent="0.3">
      <c r="B11" s="19" t="s">
        <v>526</v>
      </c>
      <c r="C11" s="53">
        <f ca="1">HLOOKUP($C$5-1,G4:IN16,13,FALSE)</f>
        <v>0.10433850113920233</v>
      </c>
      <c r="E11" s="22">
        <f>Projections!Z17</f>
        <v>0.25</v>
      </c>
      <c r="F11" s="19" t="s">
        <v>494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128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157</v>
      </c>
      <c r="J11" s="40">
        <f t="shared" ca="1" si="85"/>
        <v>219.66666666666666</v>
      </c>
      <c r="K11" s="40">
        <f t="shared" ca="1" si="85"/>
        <v>366.5</v>
      </c>
      <c r="L11" s="40">
        <f t="shared" ca="1" si="85"/>
        <v>484.4</v>
      </c>
      <c r="M11" s="40">
        <f t="shared" ca="1" si="85"/>
        <v>552.33333333333337</v>
      </c>
      <c r="N11" s="40">
        <f t="shared" ca="1" si="85"/>
        <v>925.14285714285711</v>
      </c>
      <c r="O11" s="40">
        <f t="shared" ca="1" si="85"/>
        <v>1241.25</v>
      </c>
      <c r="P11" s="40">
        <f t="shared" ca="1" si="85"/>
        <v>1620.8888888888889</v>
      </c>
      <c r="Q11" s="40">
        <f t="shared" ca="1" si="85"/>
        <v>2131.1999999999998</v>
      </c>
      <c r="R11" s="40">
        <f t="shared" ca="1" si="85"/>
        <v>2673.2727272727275</v>
      </c>
      <c r="S11" s="40">
        <f t="shared" ca="1" si="85"/>
        <v>3267</v>
      </c>
      <c r="T11" s="40">
        <f t="shared" ca="1" si="85"/>
        <v>4275</v>
      </c>
      <c r="U11" s="40">
        <f t="shared" ca="1" si="85"/>
        <v>6022</v>
      </c>
      <c r="V11" s="40">
        <f t="shared" ca="1" si="85"/>
        <v>7143</v>
      </c>
      <c r="W11" s="40">
        <f t="shared" ca="1" si="85"/>
        <v>12868</v>
      </c>
      <c r="X11" s="40">
        <f t="shared" ca="1" si="85"/>
        <v>18231</v>
      </c>
      <c r="Y11" s="40">
        <f t="shared" ca="1" si="85"/>
        <v>23881</v>
      </c>
      <c r="Z11" s="40">
        <f t="shared" ca="1" si="85"/>
        <v>31300</v>
      </c>
      <c r="AA11" s="40">
        <f t="shared" ca="1" si="85"/>
        <v>41289</v>
      </c>
      <c r="AB11" s="40">
        <f t="shared" ca="1" si="85"/>
        <v>50393</v>
      </c>
      <c r="AC11" s="40">
        <f t="shared" ca="1" si="85"/>
        <v>61622</v>
      </c>
      <c r="AD11" s="40">
        <f t="shared" ca="1" si="85"/>
        <v>78428</v>
      </c>
      <c r="AE11" s="40">
        <f t="shared" ca="1" si="85"/>
        <v>94418</v>
      </c>
      <c r="AF11" s="40">
        <f t="shared" ca="1" si="85"/>
        <v>111373</v>
      </c>
      <c r="AG11" s="40">
        <f t="shared" ca="1" si="85"/>
        <v>129402</v>
      </c>
      <c r="AH11" s="40">
        <f t="shared" ca="1" si="85"/>
        <v>139540</v>
      </c>
      <c r="AI11" s="40">
        <f t="shared" ca="1" si="85"/>
        <v>160064</v>
      </c>
      <c r="AJ11" s="40">
        <f t="shared" ca="1" si="85"/>
        <v>177107</v>
      </c>
      <c r="AK11" s="40">
        <f t="shared" ca="1" si="85"/>
        <v>196991</v>
      </c>
      <c r="AL11" s="40">
        <f t="shared" ca="1" si="85"/>
        <v>214778</v>
      </c>
      <c r="AM11" s="40">
        <f t="shared" ca="1" si="85"/>
        <v>237665</v>
      </c>
      <c r="AN11" s="40">
        <f t="shared" ca="1" si="85"/>
        <v>250815</v>
      </c>
      <c r="AO11" s="40">
        <f t="shared" ca="1" si="85"/>
        <v>313518.75</v>
      </c>
      <c r="AP11" s="40">
        <f t="shared" ca="1" si="85"/>
        <v>391898.4375</v>
      </c>
      <c r="AQ11" s="40">
        <f t="shared" ca="1" si="85"/>
        <v>489873.046875</v>
      </c>
      <c r="AR11" s="40">
        <f t="shared" ca="1" si="85"/>
        <v>612341.30859375</v>
      </c>
      <c r="AS11" s="40">
        <f t="shared" ca="1" si="85"/>
        <v>765426.6357421875</v>
      </c>
      <c r="AT11" s="40">
        <f t="shared" ca="1" si="85"/>
        <v>956783.29467773438</v>
      </c>
      <c r="AU11" s="40">
        <f t="shared" ca="1" si="85"/>
        <v>1195979.118347168</v>
      </c>
      <c r="AV11" s="40">
        <f t="shared" ca="1" si="85"/>
        <v>1494973.89793396</v>
      </c>
      <c r="AW11" s="40">
        <f t="shared" ca="1" si="85"/>
        <v>1868717.37241745</v>
      </c>
      <c r="AX11" s="40">
        <f t="shared" ca="1" si="85"/>
        <v>2335896.7155218124</v>
      </c>
      <c r="AY11" s="40">
        <f t="shared" ca="1" si="85"/>
        <v>2919870.8944022655</v>
      </c>
      <c r="AZ11" s="40">
        <f t="shared" ca="1" si="85"/>
        <v>3649838.6180028319</v>
      </c>
      <c r="BA11" s="40">
        <f t="shared" ca="1" si="85"/>
        <v>4562298.2725035399</v>
      </c>
      <c r="BB11" s="40">
        <f t="shared" ca="1" si="85"/>
        <v>5702872.8406294249</v>
      </c>
      <c r="BC11" s="40">
        <f t="shared" ca="1" si="85"/>
        <v>7128591.0507867811</v>
      </c>
      <c r="BD11" s="40">
        <f t="shared" ca="1" si="85"/>
        <v>8910738.8134834766</v>
      </c>
      <c r="BE11" s="40">
        <f t="shared" ca="1" si="85"/>
        <v>11138423.516854346</v>
      </c>
      <c r="BF11" s="40">
        <f t="shared" ca="1" si="85"/>
        <v>13923029.396067932</v>
      </c>
      <c r="BG11" s="40">
        <f t="shared" ca="1" si="85"/>
        <v>17403786.745084915</v>
      </c>
      <c r="BH11" s="40">
        <f t="shared" ca="1" si="85"/>
        <v>21754733.431356143</v>
      </c>
      <c r="BI11" s="40">
        <f t="shared" ca="1" si="85"/>
        <v>27193416.78919518</v>
      </c>
      <c r="BJ11" s="40">
        <f t="shared" ca="1" si="85"/>
        <v>33991770.986493975</v>
      </c>
      <c r="BK11" s="40">
        <f t="shared" ca="1" si="85"/>
        <v>42489713.733117469</v>
      </c>
      <c r="BL11" s="40">
        <f t="shared" ca="1" si="85"/>
        <v>53112142.166396834</v>
      </c>
      <c r="BM11" s="40">
        <f t="shared" ca="1" si="85"/>
        <v>66390177.707996041</v>
      </c>
      <c r="BN11" s="40">
        <f t="shared" ca="1" si="85"/>
        <v>82987722.134995043</v>
      </c>
      <c r="BO11" s="40">
        <f t="shared" ca="1" si="85"/>
        <v>103734652.6687438</v>
      </c>
      <c r="BP11" s="40">
        <f t="shared" ca="1" si="85"/>
        <v>129668315.83592975</v>
      </c>
      <c r="BQ11" s="40">
        <f t="shared" ca="1" si="85"/>
        <v>132401060.40000001</v>
      </c>
      <c r="BR11" s="40">
        <f t="shared" ca="1" si="85"/>
        <v>132401060.40000001</v>
      </c>
      <c r="BS11" s="40">
        <f t="shared" ca="1" si="85"/>
        <v>132401060.40000001</v>
      </c>
      <c r="BT11" s="40">
        <f t="shared" ca="1" si="85"/>
        <v>132401060.40000001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6"/>
        <v>132401060.40000001</v>
      </c>
      <c r="BW11" s="40">
        <f t="shared" ca="1" si="86"/>
        <v>132401060.40000001</v>
      </c>
      <c r="BX11" s="40">
        <f t="shared" ca="1" si="86"/>
        <v>132401060.40000001</v>
      </c>
      <c r="BY11" s="40">
        <f t="shared" ca="1" si="86"/>
        <v>132401060.40000001</v>
      </c>
      <c r="BZ11" s="40">
        <f t="shared" ca="1" si="86"/>
        <v>132401060.40000001</v>
      </c>
      <c r="CA11" s="40">
        <f t="shared" ca="1" si="86"/>
        <v>132401060.40000001</v>
      </c>
      <c r="CB11" s="40">
        <f t="shared" ca="1" si="86"/>
        <v>132401060.40000001</v>
      </c>
      <c r="CC11" s="40">
        <f t="shared" ca="1" si="86"/>
        <v>132401060.40000001</v>
      </c>
      <c r="CD11" s="40">
        <f t="shared" ca="1" si="86"/>
        <v>132401060.40000001</v>
      </c>
      <c r="CE11" s="40">
        <f t="shared" ca="1" si="86"/>
        <v>132401060.40000001</v>
      </c>
      <c r="CF11" s="40">
        <f t="shared" ca="1" si="86"/>
        <v>132401060.40000001</v>
      </c>
      <c r="CG11" s="40">
        <f t="shared" ca="1" si="86"/>
        <v>132401060.40000001</v>
      </c>
      <c r="CH11" s="40">
        <f t="shared" ca="1" si="86"/>
        <v>132401060.40000001</v>
      </c>
      <c r="CI11" s="40">
        <f t="shared" ca="1" si="86"/>
        <v>132401060.40000001</v>
      </c>
      <c r="CJ11" s="40">
        <f t="shared" ca="1" si="86"/>
        <v>132401060.40000001</v>
      </c>
      <c r="CK11" s="40">
        <f t="shared" ca="1" si="86"/>
        <v>132401060.40000001</v>
      </c>
      <c r="CL11" s="40">
        <f t="shared" ca="1" si="86"/>
        <v>132401060.40000001</v>
      </c>
      <c r="CM11" s="40">
        <f t="shared" ca="1" si="86"/>
        <v>132401060.40000001</v>
      </c>
      <c r="CN11" s="40">
        <f t="shared" ca="1" si="86"/>
        <v>132401060.40000001</v>
      </c>
      <c r="CO11" s="40">
        <f t="shared" ca="1" si="86"/>
        <v>132401060.40000001</v>
      </c>
      <c r="CP11" s="40">
        <f t="shared" ca="1" si="86"/>
        <v>132401060.40000001</v>
      </c>
      <c r="CQ11" s="40">
        <f t="shared" ca="1" si="86"/>
        <v>132401060.40000001</v>
      </c>
      <c r="CR11" s="40">
        <f t="shared" ca="1" si="86"/>
        <v>132401060.40000001</v>
      </c>
      <c r="CS11" s="40">
        <f t="shared" ca="1" si="86"/>
        <v>132401060.40000001</v>
      </c>
      <c r="CT11" s="40">
        <f t="shared" ca="1" si="86"/>
        <v>132401060.40000001</v>
      </c>
      <c r="CU11" s="40">
        <f t="shared" ca="1" si="86"/>
        <v>132401060.40000001</v>
      </c>
      <c r="CV11" s="40">
        <f t="shared" ca="1" si="86"/>
        <v>132401060.40000001</v>
      </c>
      <c r="CW11" s="40">
        <f t="shared" ca="1" si="86"/>
        <v>132401060.40000001</v>
      </c>
      <c r="CX11" s="40">
        <f t="shared" ca="1" si="86"/>
        <v>132401060.40000001</v>
      </c>
      <c r="CY11" s="40">
        <f t="shared" ca="1" si="86"/>
        <v>132401060.40000001</v>
      </c>
      <c r="CZ11" s="40">
        <f t="shared" ca="1" si="86"/>
        <v>132401060.40000001</v>
      </c>
      <c r="DA11" s="40">
        <f t="shared" ca="1" si="86"/>
        <v>132401060.40000001</v>
      </c>
      <c r="DB11" s="40">
        <f t="shared" ca="1" si="86"/>
        <v>132401060.40000001</v>
      </c>
      <c r="DC11" s="40">
        <f t="shared" ca="1" si="86"/>
        <v>132401060.40000001</v>
      </c>
      <c r="DD11" s="40">
        <f t="shared" ca="1" si="86"/>
        <v>132401060.40000001</v>
      </c>
      <c r="DE11" s="40">
        <f t="shared" ca="1" si="86"/>
        <v>132401060.40000001</v>
      </c>
      <c r="DF11" s="40">
        <f t="shared" ca="1" si="86"/>
        <v>132401060.40000001</v>
      </c>
      <c r="DG11" s="40">
        <f t="shared" ca="1" si="86"/>
        <v>132401060.40000001</v>
      </c>
      <c r="DH11" s="40">
        <f t="shared" ca="1" si="86"/>
        <v>132401060.40000001</v>
      </c>
      <c r="DI11" s="40">
        <f t="shared" ca="1" si="86"/>
        <v>132401060.40000001</v>
      </c>
      <c r="DJ11" s="40">
        <f t="shared" ca="1" si="86"/>
        <v>132401060.40000001</v>
      </c>
      <c r="DK11" s="40">
        <f t="shared" ca="1" si="86"/>
        <v>132401060.40000001</v>
      </c>
      <c r="DL11" s="40">
        <f t="shared" ca="1" si="86"/>
        <v>132401060.40000001</v>
      </c>
      <c r="DM11" s="40">
        <f t="shared" ca="1" si="86"/>
        <v>132401060.40000001</v>
      </c>
      <c r="DN11" s="40">
        <f t="shared" ca="1" si="86"/>
        <v>132401060.40000001</v>
      </c>
      <c r="DO11" s="40">
        <f t="shared" ca="1" si="86"/>
        <v>132401060.40000001</v>
      </c>
      <c r="DP11" s="40">
        <f t="shared" ca="1" si="86"/>
        <v>132401060.40000001</v>
      </c>
      <c r="DQ11" s="40">
        <f t="shared" ca="1" si="86"/>
        <v>132401060.40000001</v>
      </c>
      <c r="DR11" s="40">
        <f t="shared" ca="1" si="86"/>
        <v>132401060.40000001</v>
      </c>
      <c r="DS11" s="40">
        <f t="shared" ca="1" si="86"/>
        <v>132401060.40000001</v>
      </c>
      <c r="DT11" s="40">
        <f t="shared" ca="1" si="86"/>
        <v>132401060.40000001</v>
      </c>
      <c r="DU11" s="40">
        <f t="shared" ca="1" si="86"/>
        <v>132401060.40000001</v>
      </c>
      <c r="DV11" s="40">
        <f t="shared" ca="1" si="86"/>
        <v>132401060.40000001</v>
      </c>
      <c r="DW11" s="40">
        <f t="shared" ca="1" si="86"/>
        <v>132401060.40000001</v>
      </c>
      <c r="DX11" s="40">
        <f t="shared" ca="1" si="86"/>
        <v>132401060.40000001</v>
      </c>
      <c r="DY11" s="40">
        <f t="shared" ca="1" si="86"/>
        <v>132401060.40000001</v>
      </c>
      <c r="DZ11" s="40">
        <f t="shared" ca="1" si="86"/>
        <v>132401060.40000001</v>
      </c>
      <c r="EA11" s="40">
        <f t="shared" ca="1" si="86"/>
        <v>132401060.40000001</v>
      </c>
      <c r="EB11" s="40">
        <f t="shared" ca="1" si="86"/>
        <v>132401060.40000001</v>
      </c>
      <c r="EC11" s="40">
        <f t="shared" ca="1" si="86"/>
        <v>132401060.40000001</v>
      </c>
      <c r="ED11" s="40">
        <f t="shared" ca="1" si="86"/>
        <v>132401060.40000001</v>
      </c>
      <c r="EE11" s="40">
        <f t="shared" ca="1" si="86"/>
        <v>132401060.40000001</v>
      </c>
      <c r="EF11" s="40">
        <f t="shared" ca="1" si="86"/>
        <v>132401060.40000001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7"/>
        <v>132401060.40000001</v>
      </c>
      <c r="EI11" s="40">
        <f t="shared" ca="1" si="87"/>
        <v>132401060.40000001</v>
      </c>
      <c r="EJ11" s="40">
        <f t="shared" ca="1" si="87"/>
        <v>132401060.40000001</v>
      </c>
      <c r="EK11" s="40">
        <f t="shared" ca="1" si="87"/>
        <v>132401060.40000001</v>
      </c>
      <c r="EL11" s="40">
        <f t="shared" ca="1" si="87"/>
        <v>132401060.40000001</v>
      </c>
      <c r="EM11" s="40">
        <f t="shared" ca="1" si="87"/>
        <v>132401060.40000001</v>
      </c>
      <c r="EN11" s="40">
        <f t="shared" ca="1" si="87"/>
        <v>132401060.40000001</v>
      </c>
      <c r="EO11" s="40">
        <f t="shared" ca="1" si="87"/>
        <v>132401060.40000001</v>
      </c>
      <c r="EP11" s="40">
        <f t="shared" ca="1" si="87"/>
        <v>132401060.40000001</v>
      </c>
      <c r="EQ11" s="40">
        <f t="shared" ca="1" si="87"/>
        <v>132401060.40000001</v>
      </c>
      <c r="ER11" s="40">
        <f t="shared" ca="1" si="87"/>
        <v>132401060.40000001</v>
      </c>
      <c r="ES11" s="40">
        <f t="shared" ca="1" si="87"/>
        <v>132401060.40000001</v>
      </c>
      <c r="ET11" s="40">
        <f t="shared" ca="1" si="87"/>
        <v>132401060.40000001</v>
      </c>
      <c r="EU11" s="40">
        <f t="shared" ca="1" si="87"/>
        <v>132401060.40000001</v>
      </c>
      <c r="EV11" s="40">
        <f t="shared" ca="1" si="87"/>
        <v>132401060.40000001</v>
      </c>
      <c r="EW11" s="40">
        <f t="shared" ca="1" si="87"/>
        <v>132401060.40000001</v>
      </c>
      <c r="EX11" s="40">
        <f t="shared" ca="1" si="87"/>
        <v>132401060.40000001</v>
      </c>
      <c r="EY11" s="40">
        <f t="shared" ca="1" si="87"/>
        <v>132401060.40000001</v>
      </c>
      <c r="EZ11" s="40">
        <f t="shared" ca="1" si="87"/>
        <v>132401060.40000001</v>
      </c>
      <c r="FA11" s="40">
        <f t="shared" ca="1" si="87"/>
        <v>132401060.40000001</v>
      </c>
      <c r="FB11" s="40">
        <f t="shared" ca="1" si="87"/>
        <v>132401060.40000001</v>
      </c>
      <c r="FC11" s="40">
        <f t="shared" ca="1" si="87"/>
        <v>132401060.40000001</v>
      </c>
      <c r="FD11" s="40">
        <f t="shared" ca="1" si="87"/>
        <v>132401060.40000001</v>
      </c>
      <c r="FE11" s="40">
        <f t="shared" ca="1" si="87"/>
        <v>132401060.40000001</v>
      </c>
      <c r="FF11" s="40">
        <f t="shared" ca="1" si="87"/>
        <v>132401060.40000001</v>
      </c>
      <c r="FG11" s="40">
        <f t="shared" ca="1" si="87"/>
        <v>132401060.40000001</v>
      </c>
      <c r="FH11" s="40">
        <f t="shared" ca="1" si="87"/>
        <v>132401060.40000001</v>
      </c>
      <c r="FI11" s="40">
        <f t="shared" ca="1" si="87"/>
        <v>132401060.40000001</v>
      </c>
      <c r="FJ11" s="40">
        <f t="shared" ca="1" si="87"/>
        <v>132401060.40000001</v>
      </c>
      <c r="FK11" s="40">
        <f t="shared" ca="1" si="87"/>
        <v>132401060.40000001</v>
      </c>
      <c r="FL11" s="40">
        <f t="shared" ca="1" si="87"/>
        <v>132401060.40000001</v>
      </c>
      <c r="FM11" s="40">
        <f t="shared" ca="1" si="87"/>
        <v>132401060.40000001</v>
      </c>
      <c r="FN11" s="40">
        <f t="shared" ca="1" si="87"/>
        <v>132401060.40000001</v>
      </c>
      <c r="FO11" s="40">
        <f t="shared" ca="1" si="87"/>
        <v>132401060.40000001</v>
      </c>
      <c r="FP11" s="40">
        <f t="shared" ca="1" si="87"/>
        <v>132401060.40000001</v>
      </c>
      <c r="FQ11" s="40">
        <f t="shared" ca="1" si="87"/>
        <v>132401060.40000001</v>
      </c>
      <c r="FR11" s="40">
        <f t="shared" ca="1" si="87"/>
        <v>132401060.40000001</v>
      </c>
      <c r="FS11" s="40">
        <f t="shared" ca="1" si="87"/>
        <v>132401060.40000001</v>
      </c>
      <c r="FT11" s="40">
        <f t="shared" ca="1" si="87"/>
        <v>132401060.40000001</v>
      </c>
      <c r="FU11" s="40">
        <f t="shared" ca="1" si="87"/>
        <v>132401060.40000001</v>
      </c>
      <c r="FV11" s="40">
        <f t="shared" ca="1" si="87"/>
        <v>132401060.40000001</v>
      </c>
      <c r="FW11" s="40">
        <f t="shared" ca="1" si="87"/>
        <v>132401060.40000001</v>
      </c>
      <c r="FX11" s="40">
        <f t="shared" ca="1" si="87"/>
        <v>132401060.40000001</v>
      </c>
      <c r="FY11" s="40">
        <f t="shared" ca="1" si="87"/>
        <v>132401060.40000001</v>
      </c>
      <c r="FZ11" s="40">
        <f t="shared" ca="1" si="87"/>
        <v>132401060.40000001</v>
      </c>
      <c r="GA11" s="40">
        <f t="shared" ca="1" si="87"/>
        <v>132401060.40000001</v>
      </c>
      <c r="GB11" s="40">
        <f t="shared" ca="1" si="87"/>
        <v>132401060.40000001</v>
      </c>
      <c r="GC11" s="40">
        <f t="shared" ca="1" si="87"/>
        <v>132401060.40000001</v>
      </c>
      <c r="GD11" s="40">
        <f t="shared" ca="1" si="87"/>
        <v>132401060.40000001</v>
      </c>
      <c r="GE11" s="40">
        <f t="shared" ca="1" si="87"/>
        <v>132401060.40000001</v>
      </c>
      <c r="GF11" s="40">
        <f t="shared" ca="1" si="87"/>
        <v>132401060.40000001</v>
      </c>
      <c r="GG11" s="40">
        <f t="shared" ca="1" si="87"/>
        <v>132401060.40000001</v>
      </c>
      <c r="GH11" s="40">
        <f t="shared" ca="1" si="87"/>
        <v>132401060.40000001</v>
      </c>
      <c r="GI11" s="40">
        <f t="shared" ca="1" si="87"/>
        <v>132401060.40000001</v>
      </c>
      <c r="GJ11" s="40">
        <f t="shared" ca="1" si="87"/>
        <v>132401060.40000001</v>
      </c>
      <c r="GK11" s="40">
        <f t="shared" ca="1" si="87"/>
        <v>132401060.40000001</v>
      </c>
      <c r="GL11" s="40">
        <f t="shared" ca="1" si="87"/>
        <v>132401060.40000001</v>
      </c>
      <c r="GM11" s="40">
        <f t="shared" ca="1" si="87"/>
        <v>132401060.40000001</v>
      </c>
      <c r="GN11" s="40">
        <f t="shared" ca="1" si="87"/>
        <v>132401060.40000001</v>
      </c>
      <c r="GO11" s="40">
        <f t="shared" ca="1" si="87"/>
        <v>132401060.40000001</v>
      </c>
      <c r="GP11" s="40">
        <f t="shared" ca="1" si="87"/>
        <v>132401060.40000001</v>
      </c>
      <c r="GQ11" s="40">
        <f t="shared" ca="1" si="87"/>
        <v>132401060.40000001</v>
      </c>
      <c r="GR11" s="40">
        <f t="shared" ca="1" si="87"/>
        <v>132401060.40000001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8"/>
        <v>132401060.40000001</v>
      </c>
      <c r="GU11" s="40">
        <f t="shared" ca="1" si="88"/>
        <v>132401060.40000001</v>
      </c>
      <c r="GV11" s="40">
        <f t="shared" ca="1" si="88"/>
        <v>132401060.40000001</v>
      </c>
      <c r="GW11" s="40">
        <f t="shared" ca="1" si="88"/>
        <v>132401060.40000001</v>
      </c>
      <c r="GX11" s="40">
        <f t="shared" ca="1" si="88"/>
        <v>132401060.40000001</v>
      </c>
      <c r="GY11" s="40">
        <f t="shared" ca="1" si="88"/>
        <v>132401060.40000001</v>
      </c>
      <c r="GZ11" s="40">
        <f t="shared" ca="1" si="88"/>
        <v>132401060.40000001</v>
      </c>
      <c r="HA11" s="40">
        <f t="shared" ca="1" si="88"/>
        <v>132401060.40000001</v>
      </c>
      <c r="HB11" s="40">
        <f t="shared" ca="1" si="88"/>
        <v>132401060.40000001</v>
      </c>
      <c r="HC11" s="40">
        <f t="shared" ca="1" si="88"/>
        <v>132401060.40000001</v>
      </c>
      <c r="HD11" s="40">
        <f t="shared" ca="1" si="88"/>
        <v>132401060.40000001</v>
      </c>
      <c r="HE11" s="40">
        <f t="shared" ca="1" si="88"/>
        <v>132401060.40000001</v>
      </c>
      <c r="HF11" s="40">
        <f t="shared" ca="1" si="88"/>
        <v>132401060.40000001</v>
      </c>
      <c r="HG11" s="40">
        <f t="shared" ca="1" si="88"/>
        <v>132401060.40000001</v>
      </c>
      <c r="HH11" s="40">
        <f t="shared" ca="1" si="88"/>
        <v>132401060.40000001</v>
      </c>
      <c r="HI11" s="40">
        <f t="shared" ca="1" si="88"/>
        <v>132401060.40000001</v>
      </c>
      <c r="HJ11" s="40">
        <f t="shared" ca="1" si="88"/>
        <v>132401060.40000001</v>
      </c>
      <c r="HK11" s="40">
        <f t="shared" ca="1" si="88"/>
        <v>132401060.40000001</v>
      </c>
      <c r="HL11" s="40">
        <f t="shared" ca="1" si="88"/>
        <v>132401060.40000001</v>
      </c>
      <c r="HM11" s="40">
        <f t="shared" ca="1" si="88"/>
        <v>132401060.40000001</v>
      </c>
      <c r="HN11" s="40">
        <f t="shared" ca="1" si="88"/>
        <v>132401060.40000001</v>
      </c>
      <c r="HO11" s="40">
        <f t="shared" ca="1" si="88"/>
        <v>132401060.40000001</v>
      </c>
      <c r="HP11" s="40">
        <f t="shared" ca="1" si="88"/>
        <v>132401060.40000001</v>
      </c>
      <c r="HQ11" s="40">
        <f t="shared" ca="1" si="88"/>
        <v>132401060.40000001</v>
      </c>
      <c r="HR11" s="40">
        <f t="shared" ca="1" si="88"/>
        <v>132401060.40000001</v>
      </c>
      <c r="HS11" s="40">
        <f t="shared" ca="1" si="88"/>
        <v>132401060.40000001</v>
      </c>
      <c r="HT11" s="40">
        <f t="shared" ca="1" si="88"/>
        <v>132401060.40000001</v>
      </c>
      <c r="HU11" s="40">
        <f t="shared" ca="1" si="88"/>
        <v>132401060.40000001</v>
      </c>
      <c r="HV11" s="40">
        <f t="shared" ca="1" si="88"/>
        <v>132401060.40000001</v>
      </c>
      <c r="HW11" s="40">
        <f t="shared" ca="1" si="88"/>
        <v>132401060.40000001</v>
      </c>
      <c r="HX11" s="40">
        <f t="shared" ca="1" si="88"/>
        <v>132401060.40000001</v>
      </c>
      <c r="HY11" s="40">
        <f t="shared" ca="1" si="88"/>
        <v>132401060.40000001</v>
      </c>
      <c r="HZ11" s="40">
        <f t="shared" ca="1" si="88"/>
        <v>132401060.40000001</v>
      </c>
      <c r="IA11" s="40">
        <f t="shared" ca="1" si="88"/>
        <v>132401060.40000001</v>
      </c>
      <c r="IB11" s="40">
        <f t="shared" ca="1" si="88"/>
        <v>132401060.40000001</v>
      </c>
      <c r="IC11" s="40">
        <f t="shared" ca="1" si="88"/>
        <v>132401060.40000001</v>
      </c>
      <c r="ID11" s="40">
        <f t="shared" ca="1" si="88"/>
        <v>132401060.40000001</v>
      </c>
      <c r="IE11" s="40">
        <f t="shared" ca="1" si="88"/>
        <v>132401060.40000001</v>
      </c>
      <c r="IF11" s="40">
        <f t="shared" ca="1" si="88"/>
        <v>132401060.40000001</v>
      </c>
      <c r="IG11" s="40">
        <f t="shared" ca="1" si="88"/>
        <v>132401060.40000001</v>
      </c>
      <c r="IH11" s="40">
        <f t="shared" ca="1" si="88"/>
        <v>132401060.40000001</v>
      </c>
      <c r="II11" s="40">
        <f t="shared" ca="1" si="88"/>
        <v>132401060.40000001</v>
      </c>
      <c r="IJ11" s="40">
        <f t="shared" ca="1" si="88"/>
        <v>132401060.40000001</v>
      </c>
      <c r="IK11" s="40">
        <f t="shared" ca="1" si="88"/>
        <v>132401060.40000001</v>
      </c>
      <c r="IL11" s="40">
        <f t="shared" ca="1" si="88"/>
        <v>132401060.40000001</v>
      </c>
      <c r="IM11" s="40">
        <f t="shared" ca="1" si="88"/>
        <v>132401060.40000001</v>
      </c>
      <c r="IN11" s="40">
        <f t="shared" ca="1" si="88"/>
        <v>132401060.40000001</v>
      </c>
    </row>
    <row r="12" spans="2:248" x14ac:dyDescent="0.3">
      <c r="B12" s="19" t="s">
        <v>527</v>
      </c>
      <c r="C12" s="74">
        <f>VLOOKUP(B2,Days_Since_100!C:G,5,FALSE)-1</f>
        <v>0.12365641466601129</v>
      </c>
      <c r="E12" s="22">
        <f>Projections!Z15</f>
        <v>0.4</v>
      </c>
      <c r="F12" s="19" t="s">
        <v>452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128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157</v>
      </c>
      <c r="J12" s="40">
        <f t="shared" ca="1" si="91"/>
        <v>219.66666666666666</v>
      </c>
      <c r="K12" s="40">
        <f t="shared" ca="1" si="91"/>
        <v>366.5</v>
      </c>
      <c r="L12" s="40">
        <f t="shared" ca="1" si="91"/>
        <v>484.4</v>
      </c>
      <c r="M12" s="40">
        <f t="shared" ca="1" si="91"/>
        <v>552.33333333333337</v>
      </c>
      <c r="N12" s="40">
        <f t="shared" ca="1" si="91"/>
        <v>925.14285714285711</v>
      </c>
      <c r="O12" s="40">
        <f t="shared" ca="1" si="91"/>
        <v>1241.25</v>
      </c>
      <c r="P12" s="40">
        <f t="shared" ca="1" si="91"/>
        <v>1620.8888888888889</v>
      </c>
      <c r="Q12" s="40">
        <f t="shared" ca="1" si="91"/>
        <v>2131.1999999999998</v>
      </c>
      <c r="R12" s="40">
        <f t="shared" ca="1" si="91"/>
        <v>2673.2727272727275</v>
      </c>
      <c r="S12" s="40">
        <f t="shared" ca="1" si="91"/>
        <v>3267</v>
      </c>
      <c r="T12" s="40">
        <f t="shared" ca="1" si="91"/>
        <v>4275</v>
      </c>
      <c r="U12" s="40">
        <f t="shared" ca="1" si="91"/>
        <v>6022</v>
      </c>
      <c r="V12" s="40">
        <f t="shared" ca="1" si="91"/>
        <v>7143</v>
      </c>
      <c r="W12" s="40">
        <f t="shared" ca="1" si="91"/>
        <v>12868</v>
      </c>
      <c r="X12" s="40">
        <f t="shared" ca="1" si="91"/>
        <v>18231</v>
      </c>
      <c r="Y12" s="40">
        <f t="shared" ca="1" si="91"/>
        <v>23881</v>
      </c>
      <c r="Z12" s="40">
        <f t="shared" ca="1" si="91"/>
        <v>31300</v>
      </c>
      <c r="AA12" s="40">
        <f t="shared" ca="1" si="91"/>
        <v>41289</v>
      </c>
      <c r="AB12" s="40">
        <f t="shared" ca="1" si="91"/>
        <v>50393</v>
      </c>
      <c r="AC12" s="40">
        <f t="shared" ca="1" si="91"/>
        <v>61622</v>
      </c>
      <c r="AD12" s="40">
        <f t="shared" ca="1" si="91"/>
        <v>78428</v>
      </c>
      <c r="AE12" s="40">
        <f t="shared" ca="1" si="91"/>
        <v>94418</v>
      </c>
      <c r="AF12" s="40">
        <f t="shared" ca="1" si="91"/>
        <v>111373</v>
      </c>
      <c r="AG12" s="40">
        <f t="shared" ca="1" si="91"/>
        <v>129402</v>
      </c>
      <c r="AH12" s="40">
        <f t="shared" ca="1" si="91"/>
        <v>139540</v>
      </c>
      <c r="AI12" s="40">
        <f t="shared" ca="1" si="91"/>
        <v>160064</v>
      </c>
      <c r="AJ12" s="40">
        <f t="shared" ca="1" si="91"/>
        <v>177107</v>
      </c>
      <c r="AK12" s="40">
        <f t="shared" ca="1" si="91"/>
        <v>196991</v>
      </c>
      <c r="AL12" s="40">
        <f t="shared" ca="1" si="91"/>
        <v>214778</v>
      </c>
      <c r="AM12" s="40">
        <f t="shared" ca="1" si="91"/>
        <v>237665</v>
      </c>
      <c r="AN12" s="40">
        <f t="shared" ca="1" si="91"/>
        <v>250815</v>
      </c>
      <c r="AO12" s="40">
        <f t="shared" ca="1" si="91"/>
        <v>351141</v>
      </c>
      <c r="AP12" s="40">
        <f t="shared" ca="1" si="91"/>
        <v>491597.39999999997</v>
      </c>
      <c r="AQ12" s="40">
        <f t="shared" ca="1" si="91"/>
        <v>688236.35999999987</v>
      </c>
      <c r="AR12" s="40">
        <f t="shared" ca="1" si="91"/>
        <v>963530.90399999975</v>
      </c>
      <c r="AS12" s="40">
        <f t="shared" ca="1" si="91"/>
        <v>1348943.2655999996</v>
      </c>
      <c r="AT12" s="40">
        <f t="shared" ca="1" si="91"/>
        <v>1888520.5718399992</v>
      </c>
      <c r="AU12" s="40">
        <f t="shared" ca="1" si="91"/>
        <v>2643928.8005759986</v>
      </c>
      <c r="AV12" s="40">
        <f t="shared" ca="1" si="91"/>
        <v>3701500.3208063976</v>
      </c>
      <c r="AW12" s="40">
        <f t="shared" ca="1" si="91"/>
        <v>5182100.4491289565</v>
      </c>
      <c r="AX12" s="40">
        <f t="shared" ca="1" si="91"/>
        <v>7254940.6287805391</v>
      </c>
      <c r="AY12" s="40">
        <f t="shared" ca="1" si="91"/>
        <v>10156916.880292755</v>
      </c>
      <c r="AZ12" s="40">
        <f t="shared" ca="1" si="91"/>
        <v>14219683.632409856</v>
      </c>
      <c r="BA12" s="40">
        <f t="shared" ca="1" si="91"/>
        <v>19907557.085373797</v>
      </c>
      <c r="BB12" s="40">
        <f t="shared" ca="1" si="91"/>
        <v>27870579.919523314</v>
      </c>
      <c r="BC12" s="40">
        <f t="shared" ca="1" si="91"/>
        <v>39018811.887332633</v>
      </c>
      <c r="BD12" s="40">
        <f t="shared" ca="1" si="91"/>
        <v>54626336.642265685</v>
      </c>
      <c r="BE12" s="40">
        <f t="shared" ca="1" si="91"/>
        <v>76476871.299171954</v>
      </c>
      <c r="BF12" s="40">
        <f t="shared" ca="1" si="91"/>
        <v>107067619.81884073</v>
      </c>
      <c r="BG12" s="40">
        <f t="shared" ca="1" si="91"/>
        <v>132401060.40000001</v>
      </c>
      <c r="BH12" s="40">
        <f t="shared" ca="1" si="91"/>
        <v>132401060.40000001</v>
      </c>
      <c r="BI12" s="40">
        <f t="shared" ca="1" si="91"/>
        <v>132401060.40000001</v>
      </c>
      <c r="BJ12" s="40">
        <f t="shared" ca="1" si="91"/>
        <v>132401060.40000001</v>
      </c>
      <c r="BK12" s="40">
        <f t="shared" ca="1" si="91"/>
        <v>132401060.40000001</v>
      </c>
      <c r="BL12" s="40">
        <f t="shared" ca="1" si="91"/>
        <v>132401060.40000001</v>
      </c>
      <c r="BM12" s="40">
        <f t="shared" ca="1" si="91"/>
        <v>132401060.40000001</v>
      </c>
      <c r="BN12" s="40">
        <f t="shared" ca="1" si="91"/>
        <v>132401060.40000001</v>
      </c>
      <c r="BO12" s="40">
        <f t="shared" ca="1" si="91"/>
        <v>132401060.40000001</v>
      </c>
      <c r="BP12" s="40">
        <f t="shared" ca="1" si="91"/>
        <v>132401060.40000001</v>
      </c>
      <c r="BQ12" s="40">
        <f t="shared" ca="1" si="91"/>
        <v>132401060.40000001</v>
      </c>
      <c r="BR12" s="40">
        <f t="shared" ca="1" si="91"/>
        <v>132401060.40000001</v>
      </c>
      <c r="BS12" s="40">
        <f t="shared" ca="1" si="91"/>
        <v>132401060.40000001</v>
      </c>
      <c r="BT12" s="40">
        <f t="shared" ca="1" si="91"/>
        <v>132401060.40000001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2"/>
        <v>132401060.40000001</v>
      </c>
      <c r="BW12" s="40">
        <f t="shared" ca="1" si="92"/>
        <v>132401060.40000001</v>
      </c>
      <c r="BX12" s="40">
        <f t="shared" ca="1" si="92"/>
        <v>132401060.40000001</v>
      </c>
      <c r="BY12" s="40">
        <f t="shared" ca="1" si="92"/>
        <v>132401060.40000001</v>
      </c>
      <c r="BZ12" s="40">
        <f t="shared" ca="1" si="92"/>
        <v>132401060.40000001</v>
      </c>
      <c r="CA12" s="40">
        <f t="shared" ca="1" si="92"/>
        <v>132401060.40000001</v>
      </c>
      <c r="CB12" s="40">
        <f t="shared" ca="1" si="92"/>
        <v>132401060.40000001</v>
      </c>
      <c r="CC12" s="40">
        <f t="shared" ca="1" si="92"/>
        <v>132401060.40000001</v>
      </c>
      <c r="CD12" s="40">
        <f t="shared" ca="1" si="92"/>
        <v>132401060.40000001</v>
      </c>
      <c r="CE12" s="40">
        <f t="shared" ca="1" si="92"/>
        <v>132401060.40000001</v>
      </c>
      <c r="CF12" s="40">
        <f t="shared" ca="1" si="92"/>
        <v>132401060.40000001</v>
      </c>
      <c r="CG12" s="40">
        <f t="shared" ca="1" si="92"/>
        <v>132401060.40000001</v>
      </c>
      <c r="CH12" s="40">
        <f t="shared" ca="1" si="92"/>
        <v>132401060.40000001</v>
      </c>
      <c r="CI12" s="40">
        <f t="shared" ca="1" si="92"/>
        <v>132401060.40000001</v>
      </c>
      <c r="CJ12" s="40">
        <f t="shared" ca="1" si="92"/>
        <v>132401060.40000001</v>
      </c>
      <c r="CK12" s="40">
        <f t="shared" ca="1" si="92"/>
        <v>132401060.40000001</v>
      </c>
      <c r="CL12" s="40">
        <f t="shared" ca="1" si="92"/>
        <v>132401060.40000001</v>
      </c>
      <c r="CM12" s="40">
        <f t="shared" ca="1" si="92"/>
        <v>132401060.40000001</v>
      </c>
      <c r="CN12" s="40">
        <f t="shared" ca="1" si="92"/>
        <v>132401060.40000001</v>
      </c>
      <c r="CO12" s="40">
        <f t="shared" ca="1" si="92"/>
        <v>132401060.40000001</v>
      </c>
      <c r="CP12" s="40">
        <f t="shared" ca="1" si="92"/>
        <v>132401060.40000001</v>
      </c>
      <c r="CQ12" s="40">
        <f t="shared" ca="1" si="92"/>
        <v>132401060.40000001</v>
      </c>
      <c r="CR12" s="40">
        <f t="shared" ca="1" si="92"/>
        <v>132401060.40000001</v>
      </c>
      <c r="CS12" s="40">
        <f t="shared" ca="1" si="92"/>
        <v>132401060.40000001</v>
      </c>
      <c r="CT12" s="40">
        <f t="shared" ca="1" si="92"/>
        <v>132401060.40000001</v>
      </c>
      <c r="CU12" s="40">
        <f t="shared" ca="1" si="92"/>
        <v>132401060.40000001</v>
      </c>
      <c r="CV12" s="40">
        <f t="shared" ca="1" si="92"/>
        <v>132401060.40000001</v>
      </c>
      <c r="CW12" s="40">
        <f t="shared" ca="1" si="92"/>
        <v>132401060.40000001</v>
      </c>
      <c r="CX12" s="40">
        <f t="shared" ca="1" si="92"/>
        <v>132401060.40000001</v>
      </c>
      <c r="CY12" s="40">
        <f t="shared" ca="1" si="92"/>
        <v>132401060.40000001</v>
      </c>
      <c r="CZ12" s="40">
        <f t="shared" ca="1" si="92"/>
        <v>132401060.40000001</v>
      </c>
      <c r="DA12" s="40">
        <f t="shared" ca="1" si="92"/>
        <v>132401060.40000001</v>
      </c>
      <c r="DB12" s="40">
        <f t="shared" ca="1" si="92"/>
        <v>132401060.40000001</v>
      </c>
      <c r="DC12" s="40">
        <f t="shared" ca="1" si="92"/>
        <v>132401060.40000001</v>
      </c>
      <c r="DD12" s="40">
        <f t="shared" ca="1" si="92"/>
        <v>132401060.40000001</v>
      </c>
      <c r="DE12" s="40">
        <f t="shared" ca="1" si="92"/>
        <v>132401060.40000001</v>
      </c>
      <c r="DF12" s="40">
        <f t="shared" ca="1" si="92"/>
        <v>132401060.40000001</v>
      </c>
      <c r="DG12" s="40">
        <f t="shared" ca="1" si="92"/>
        <v>132401060.40000001</v>
      </c>
      <c r="DH12" s="40">
        <f t="shared" ca="1" si="92"/>
        <v>132401060.40000001</v>
      </c>
      <c r="DI12" s="40">
        <f t="shared" ca="1" si="92"/>
        <v>132401060.40000001</v>
      </c>
      <c r="DJ12" s="40">
        <f t="shared" ca="1" si="92"/>
        <v>132401060.40000001</v>
      </c>
      <c r="DK12" s="40">
        <f t="shared" ca="1" si="92"/>
        <v>132401060.40000001</v>
      </c>
      <c r="DL12" s="40">
        <f t="shared" ca="1" si="92"/>
        <v>132401060.40000001</v>
      </c>
      <c r="DM12" s="40">
        <f t="shared" ca="1" si="92"/>
        <v>132401060.40000001</v>
      </c>
      <c r="DN12" s="40">
        <f t="shared" ca="1" si="92"/>
        <v>132401060.40000001</v>
      </c>
      <c r="DO12" s="40">
        <f t="shared" ca="1" si="92"/>
        <v>132401060.40000001</v>
      </c>
      <c r="DP12" s="40">
        <f t="shared" ca="1" si="92"/>
        <v>132401060.40000001</v>
      </c>
      <c r="DQ12" s="40">
        <f t="shared" ca="1" si="92"/>
        <v>132401060.40000001</v>
      </c>
      <c r="DR12" s="40">
        <f t="shared" ca="1" si="92"/>
        <v>132401060.40000001</v>
      </c>
      <c r="DS12" s="40">
        <f t="shared" ca="1" si="92"/>
        <v>132401060.40000001</v>
      </c>
      <c r="DT12" s="40">
        <f t="shared" ca="1" si="92"/>
        <v>132401060.40000001</v>
      </c>
      <c r="DU12" s="40">
        <f t="shared" ca="1" si="92"/>
        <v>132401060.40000001</v>
      </c>
      <c r="DV12" s="40">
        <f t="shared" ca="1" si="92"/>
        <v>132401060.40000001</v>
      </c>
      <c r="DW12" s="40">
        <f t="shared" ca="1" si="92"/>
        <v>132401060.40000001</v>
      </c>
      <c r="DX12" s="40">
        <f t="shared" ca="1" si="92"/>
        <v>132401060.40000001</v>
      </c>
      <c r="DY12" s="40">
        <f t="shared" ca="1" si="92"/>
        <v>132401060.40000001</v>
      </c>
      <c r="DZ12" s="40">
        <f t="shared" ca="1" si="92"/>
        <v>132401060.40000001</v>
      </c>
      <c r="EA12" s="40">
        <f t="shared" ca="1" si="92"/>
        <v>132401060.40000001</v>
      </c>
      <c r="EB12" s="40">
        <f t="shared" ca="1" si="92"/>
        <v>132401060.40000001</v>
      </c>
      <c r="EC12" s="40">
        <f t="shared" ca="1" si="92"/>
        <v>132401060.40000001</v>
      </c>
      <c r="ED12" s="40">
        <f t="shared" ca="1" si="92"/>
        <v>132401060.40000001</v>
      </c>
      <c r="EE12" s="40">
        <f t="shared" ca="1" si="92"/>
        <v>132401060.40000001</v>
      </c>
      <c r="EF12" s="40">
        <f t="shared" ca="1" si="92"/>
        <v>132401060.40000001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3"/>
        <v>132401060.40000001</v>
      </c>
      <c r="EI12" s="40">
        <f t="shared" ca="1" si="93"/>
        <v>132401060.40000001</v>
      </c>
      <c r="EJ12" s="40">
        <f t="shared" ca="1" si="93"/>
        <v>132401060.40000001</v>
      </c>
      <c r="EK12" s="40">
        <f t="shared" ca="1" si="93"/>
        <v>132401060.40000001</v>
      </c>
      <c r="EL12" s="40">
        <f t="shared" ca="1" si="93"/>
        <v>132401060.40000001</v>
      </c>
      <c r="EM12" s="40">
        <f t="shared" ca="1" si="93"/>
        <v>132401060.40000001</v>
      </c>
      <c r="EN12" s="40">
        <f t="shared" ca="1" si="93"/>
        <v>132401060.40000001</v>
      </c>
      <c r="EO12" s="40">
        <f t="shared" ca="1" si="93"/>
        <v>132401060.40000001</v>
      </c>
      <c r="EP12" s="40">
        <f t="shared" ca="1" si="93"/>
        <v>132401060.40000001</v>
      </c>
      <c r="EQ12" s="40">
        <f t="shared" ca="1" si="93"/>
        <v>132401060.40000001</v>
      </c>
      <c r="ER12" s="40">
        <f t="shared" ca="1" si="93"/>
        <v>132401060.40000001</v>
      </c>
      <c r="ES12" s="40">
        <f t="shared" ca="1" si="93"/>
        <v>132401060.40000001</v>
      </c>
      <c r="ET12" s="40">
        <f t="shared" ca="1" si="93"/>
        <v>132401060.40000001</v>
      </c>
      <c r="EU12" s="40">
        <f t="shared" ca="1" si="93"/>
        <v>132401060.40000001</v>
      </c>
      <c r="EV12" s="40">
        <f t="shared" ca="1" si="93"/>
        <v>132401060.40000001</v>
      </c>
      <c r="EW12" s="40">
        <f t="shared" ca="1" si="93"/>
        <v>132401060.40000001</v>
      </c>
      <c r="EX12" s="40">
        <f t="shared" ca="1" si="93"/>
        <v>132401060.40000001</v>
      </c>
      <c r="EY12" s="40">
        <f t="shared" ca="1" si="93"/>
        <v>132401060.40000001</v>
      </c>
      <c r="EZ12" s="40">
        <f t="shared" ca="1" si="93"/>
        <v>132401060.40000001</v>
      </c>
      <c r="FA12" s="40">
        <f t="shared" ca="1" si="93"/>
        <v>132401060.40000001</v>
      </c>
      <c r="FB12" s="40">
        <f t="shared" ca="1" si="93"/>
        <v>132401060.40000001</v>
      </c>
      <c r="FC12" s="40">
        <f t="shared" ca="1" si="93"/>
        <v>132401060.40000001</v>
      </c>
      <c r="FD12" s="40">
        <f t="shared" ca="1" si="93"/>
        <v>132401060.40000001</v>
      </c>
      <c r="FE12" s="40">
        <f t="shared" ca="1" si="93"/>
        <v>132401060.40000001</v>
      </c>
      <c r="FF12" s="40">
        <f t="shared" ca="1" si="93"/>
        <v>132401060.40000001</v>
      </c>
      <c r="FG12" s="40">
        <f t="shared" ca="1" si="93"/>
        <v>132401060.40000001</v>
      </c>
      <c r="FH12" s="40">
        <f t="shared" ca="1" si="93"/>
        <v>132401060.40000001</v>
      </c>
      <c r="FI12" s="40">
        <f t="shared" ca="1" si="93"/>
        <v>132401060.40000001</v>
      </c>
      <c r="FJ12" s="40">
        <f t="shared" ca="1" si="93"/>
        <v>132401060.40000001</v>
      </c>
      <c r="FK12" s="40">
        <f t="shared" ca="1" si="93"/>
        <v>132401060.40000001</v>
      </c>
      <c r="FL12" s="40">
        <f t="shared" ca="1" si="93"/>
        <v>132401060.40000001</v>
      </c>
      <c r="FM12" s="40">
        <f t="shared" ca="1" si="93"/>
        <v>132401060.40000001</v>
      </c>
      <c r="FN12" s="40">
        <f t="shared" ca="1" si="93"/>
        <v>132401060.40000001</v>
      </c>
      <c r="FO12" s="40">
        <f t="shared" ca="1" si="93"/>
        <v>132401060.40000001</v>
      </c>
      <c r="FP12" s="40">
        <f t="shared" ca="1" si="93"/>
        <v>132401060.40000001</v>
      </c>
      <c r="FQ12" s="40">
        <f t="shared" ca="1" si="93"/>
        <v>132401060.40000001</v>
      </c>
      <c r="FR12" s="40">
        <f t="shared" ca="1" si="93"/>
        <v>132401060.40000001</v>
      </c>
      <c r="FS12" s="40">
        <f t="shared" ca="1" si="93"/>
        <v>132401060.40000001</v>
      </c>
      <c r="FT12" s="40">
        <f t="shared" ca="1" si="93"/>
        <v>132401060.40000001</v>
      </c>
      <c r="FU12" s="40">
        <f t="shared" ca="1" si="93"/>
        <v>132401060.40000001</v>
      </c>
      <c r="FV12" s="40">
        <f t="shared" ca="1" si="93"/>
        <v>132401060.40000001</v>
      </c>
      <c r="FW12" s="40">
        <f t="shared" ca="1" si="93"/>
        <v>132401060.40000001</v>
      </c>
      <c r="FX12" s="40">
        <f t="shared" ca="1" si="93"/>
        <v>132401060.40000001</v>
      </c>
      <c r="FY12" s="40">
        <f t="shared" ca="1" si="93"/>
        <v>132401060.40000001</v>
      </c>
      <c r="FZ12" s="40">
        <f t="shared" ca="1" si="93"/>
        <v>132401060.40000001</v>
      </c>
      <c r="GA12" s="40">
        <f t="shared" ca="1" si="93"/>
        <v>132401060.40000001</v>
      </c>
      <c r="GB12" s="40">
        <f t="shared" ca="1" si="93"/>
        <v>132401060.40000001</v>
      </c>
      <c r="GC12" s="40">
        <f t="shared" ca="1" si="93"/>
        <v>132401060.40000001</v>
      </c>
      <c r="GD12" s="40">
        <f t="shared" ca="1" si="93"/>
        <v>132401060.40000001</v>
      </c>
      <c r="GE12" s="40">
        <f t="shared" ca="1" si="93"/>
        <v>132401060.40000001</v>
      </c>
      <c r="GF12" s="40">
        <f t="shared" ca="1" si="93"/>
        <v>132401060.40000001</v>
      </c>
      <c r="GG12" s="40">
        <f t="shared" ca="1" si="93"/>
        <v>132401060.40000001</v>
      </c>
      <c r="GH12" s="40">
        <f t="shared" ca="1" si="93"/>
        <v>132401060.40000001</v>
      </c>
      <c r="GI12" s="40">
        <f t="shared" ca="1" si="93"/>
        <v>132401060.40000001</v>
      </c>
      <c r="GJ12" s="40">
        <f t="shared" ca="1" si="93"/>
        <v>132401060.40000001</v>
      </c>
      <c r="GK12" s="40">
        <f t="shared" ca="1" si="93"/>
        <v>132401060.40000001</v>
      </c>
      <c r="GL12" s="40">
        <f t="shared" ca="1" si="93"/>
        <v>132401060.40000001</v>
      </c>
      <c r="GM12" s="40">
        <f t="shared" ca="1" si="93"/>
        <v>132401060.40000001</v>
      </c>
      <c r="GN12" s="40">
        <f t="shared" ca="1" si="93"/>
        <v>132401060.40000001</v>
      </c>
      <c r="GO12" s="40">
        <f t="shared" ca="1" si="93"/>
        <v>132401060.40000001</v>
      </c>
      <c r="GP12" s="40">
        <f t="shared" ca="1" si="93"/>
        <v>132401060.40000001</v>
      </c>
      <c r="GQ12" s="40">
        <f t="shared" ca="1" si="93"/>
        <v>132401060.40000001</v>
      </c>
      <c r="GR12" s="40">
        <f t="shared" ca="1" si="93"/>
        <v>132401060.40000001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4"/>
        <v>132401060.40000001</v>
      </c>
      <c r="GU12" s="40">
        <f t="shared" ca="1" si="94"/>
        <v>132401060.40000001</v>
      </c>
      <c r="GV12" s="40">
        <f t="shared" ca="1" si="94"/>
        <v>132401060.40000001</v>
      </c>
      <c r="GW12" s="40">
        <f t="shared" ca="1" si="94"/>
        <v>132401060.40000001</v>
      </c>
      <c r="GX12" s="40">
        <f t="shared" ca="1" si="94"/>
        <v>132401060.40000001</v>
      </c>
      <c r="GY12" s="40">
        <f t="shared" ca="1" si="94"/>
        <v>132401060.40000001</v>
      </c>
      <c r="GZ12" s="40">
        <f t="shared" ca="1" si="94"/>
        <v>132401060.40000001</v>
      </c>
      <c r="HA12" s="40">
        <f t="shared" ca="1" si="94"/>
        <v>132401060.40000001</v>
      </c>
      <c r="HB12" s="40">
        <f t="shared" ca="1" si="94"/>
        <v>132401060.40000001</v>
      </c>
      <c r="HC12" s="40">
        <f t="shared" ca="1" si="94"/>
        <v>132401060.40000001</v>
      </c>
      <c r="HD12" s="40">
        <f t="shared" ca="1" si="94"/>
        <v>132401060.40000001</v>
      </c>
      <c r="HE12" s="40">
        <f t="shared" ca="1" si="94"/>
        <v>132401060.40000001</v>
      </c>
      <c r="HF12" s="40">
        <f t="shared" ca="1" si="94"/>
        <v>132401060.40000001</v>
      </c>
      <c r="HG12" s="40">
        <f t="shared" ca="1" si="94"/>
        <v>132401060.40000001</v>
      </c>
      <c r="HH12" s="40">
        <f t="shared" ca="1" si="94"/>
        <v>132401060.40000001</v>
      </c>
      <c r="HI12" s="40">
        <f t="shared" ca="1" si="94"/>
        <v>132401060.40000001</v>
      </c>
      <c r="HJ12" s="40">
        <f t="shared" ca="1" si="94"/>
        <v>132401060.40000001</v>
      </c>
      <c r="HK12" s="40">
        <f t="shared" ca="1" si="94"/>
        <v>132401060.40000001</v>
      </c>
      <c r="HL12" s="40">
        <f t="shared" ca="1" si="94"/>
        <v>132401060.40000001</v>
      </c>
      <c r="HM12" s="40">
        <f t="shared" ca="1" si="94"/>
        <v>132401060.40000001</v>
      </c>
      <c r="HN12" s="40">
        <f t="shared" ca="1" si="94"/>
        <v>132401060.40000001</v>
      </c>
      <c r="HO12" s="40">
        <f t="shared" ca="1" si="94"/>
        <v>132401060.40000001</v>
      </c>
      <c r="HP12" s="40">
        <f t="shared" ca="1" si="94"/>
        <v>132401060.40000001</v>
      </c>
      <c r="HQ12" s="40">
        <f t="shared" ca="1" si="94"/>
        <v>132401060.40000001</v>
      </c>
      <c r="HR12" s="40">
        <f t="shared" ca="1" si="94"/>
        <v>132401060.40000001</v>
      </c>
      <c r="HS12" s="40">
        <f t="shared" ca="1" si="94"/>
        <v>132401060.40000001</v>
      </c>
      <c r="HT12" s="40">
        <f t="shared" ca="1" si="94"/>
        <v>132401060.40000001</v>
      </c>
      <c r="HU12" s="40">
        <f t="shared" ca="1" si="94"/>
        <v>132401060.40000001</v>
      </c>
      <c r="HV12" s="40">
        <f t="shared" ca="1" si="94"/>
        <v>132401060.40000001</v>
      </c>
      <c r="HW12" s="40">
        <f t="shared" ca="1" si="94"/>
        <v>132401060.40000001</v>
      </c>
      <c r="HX12" s="40">
        <f t="shared" ca="1" si="94"/>
        <v>132401060.40000001</v>
      </c>
      <c r="HY12" s="40">
        <f t="shared" ca="1" si="94"/>
        <v>132401060.40000001</v>
      </c>
      <c r="HZ12" s="40">
        <f t="shared" ca="1" si="94"/>
        <v>132401060.40000001</v>
      </c>
      <c r="IA12" s="40">
        <f t="shared" ca="1" si="94"/>
        <v>132401060.40000001</v>
      </c>
      <c r="IB12" s="40">
        <f t="shared" ca="1" si="94"/>
        <v>132401060.40000001</v>
      </c>
      <c r="IC12" s="40">
        <f t="shared" ca="1" si="94"/>
        <v>132401060.40000001</v>
      </c>
      <c r="ID12" s="40">
        <f t="shared" ca="1" si="94"/>
        <v>132401060.40000001</v>
      </c>
      <c r="IE12" s="40">
        <f t="shared" ca="1" si="94"/>
        <v>132401060.40000001</v>
      </c>
      <c r="IF12" s="40">
        <f t="shared" ca="1" si="94"/>
        <v>132401060.40000001</v>
      </c>
      <c r="IG12" s="40">
        <f t="shared" ca="1" si="94"/>
        <v>132401060.40000001</v>
      </c>
      <c r="IH12" s="40">
        <f t="shared" ca="1" si="94"/>
        <v>132401060.40000001</v>
      </c>
      <c r="II12" s="40">
        <f t="shared" ca="1" si="94"/>
        <v>132401060.40000001</v>
      </c>
      <c r="IJ12" s="40">
        <f t="shared" ca="1" si="94"/>
        <v>132401060.40000001</v>
      </c>
      <c r="IK12" s="40">
        <f t="shared" ca="1" si="94"/>
        <v>132401060.40000001</v>
      </c>
      <c r="IL12" s="40">
        <f t="shared" ca="1" si="94"/>
        <v>132401060.40000001</v>
      </c>
      <c r="IM12" s="40">
        <f t="shared" ca="1" si="94"/>
        <v>132401060.40000001</v>
      </c>
      <c r="IN12" s="40">
        <f t="shared" ca="1" si="94"/>
        <v>132401060.40000001</v>
      </c>
    </row>
    <row r="13" spans="2:248" x14ac:dyDescent="0.3">
      <c r="B13" s="19" t="s">
        <v>584</v>
      </c>
      <c r="C13" s="74">
        <f ca="1">HLOOKUP($C$5-1,G4:IN17,14,FALSE)</f>
        <v>0.2217319754139857</v>
      </c>
      <c r="F13" s="19" t="s">
        <v>585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5">IF(ISNA(I5),NA(),IF(J4&lt;$C$10,(J5/OFFSET(J5,0,-J4))^(1/(J4)),(J5/OFFSET(J5,0,-$C$10))^(1/$C$10))-1)</f>
        <v>0.30458714460271508</v>
      </c>
      <c r="K13" s="53">
        <f t="shared" ca="1" si="95"/>
        <v>0.35858248539938176</v>
      </c>
      <c r="L13" s="53">
        <f ca="1">IF(ISNA(K5),NA(),IF(L4&lt;$C$10,(L5/OFFSET(L5,0,-L4))^(1/(L4)),(L5/OFFSET(L5,0,-$C$10))^(1/$C$10))-1)</f>
        <v>0.34427942172158232</v>
      </c>
      <c r="M13" s="53">
        <f t="shared" ca="1" si="95"/>
        <v>0.31370077848266753</v>
      </c>
      <c r="N13" s="53">
        <f t="shared" ca="1" si="95"/>
        <v>0.34608279910658291</v>
      </c>
      <c r="O13" s="53">
        <f t="shared" ca="1" si="95"/>
        <v>0.37356611236813397</v>
      </c>
      <c r="P13" s="53">
        <f t="shared" ca="1" si="95"/>
        <v>0.32841337385962488</v>
      </c>
      <c r="Q13" s="53">
        <f t="shared" ca="1" si="95"/>
        <v>0.33286294444115683</v>
      </c>
      <c r="R13" s="53">
        <f t="shared" ca="1" si="95"/>
        <v>0.3614550796378877</v>
      </c>
      <c r="S13" s="53">
        <f t="shared" ca="1" si="95"/>
        <v>0.29546315971254922</v>
      </c>
      <c r="T13" s="53">
        <f ca="1">IF(ISNA(S5),NA(),IF(T4&lt;$C$10,(T5/OFFSET(T5,0,-T4))^(1/(T4)),(T5/OFFSET(T5,0,-$C$10))^(1/$C$10))-1)</f>
        <v>0.29313505273275764</v>
      </c>
      <c r="U13" s="53">
        <f t="shared" ca="1" si="95"/>
        <v>0.31021354282727942</v>
      </c>
      <c r="V13" s="53">
        <f t="shared" ca="1" si="95"/>
        <v>0.28996509827004324</v>
      </c>
      <c r="W13" s="53">
        <f t="shared" ca="1" si="95"/>
        <v>0.38057861456112052</v>
      </c>
      <c r="X13" s="53">
        <f t="shared" ca="1" si="95"/>
        <v>0.40416416349332795</v>
      </c>
      <c r="Y13" s="53">
        <f t="shared" ca="1" si="95"/>
        <v>0.40642587983568079</v>
      </c>
      <c r="Z13" s="53">
        <f t="shared" ca="1" si="95"/>
        <v>0.38965082357225467</v>
      </c>
      <c r="AA13" s="53">
        <f t="shared" ca="1" si="95"/>
        <v>0.41305338836984995</v>
      </c>
      <c r="AB13" s="53">
        <f t="shared" ca="1" si="95"/>
        <v>0.31480504864402459</v>
      </c>
      <c r="AC13" s="53">
        <f ca="1">IF(ISNA(AB5),NA(),IF(AC4&lt;$C$10,(AC5/OFFSET(AC5,0,-AC4))^(1/(AC4)),(AC5/OFFSET(AC5,0,-$C$10))^(1/$C$10))-1)</f>
        <v>0.28058809312749022</v>
      </c>
      <c r="AD13" s="53">
        <f t="shared" ca="1" si="95"/>
        <v>0.26886538636721102</v>
      </c>
      <c r="AE13" s="53">
        <f t="shared" ca="1" si="95"/>
        <v>0.25026258469113172</v>
      </c>
      <c r="AF13" s="53">
        <f t="shared" ca="1" si="95"/>
        <v>0.22605950840203026</v>
      </c>
      <c r="AG13" s="53">
        <f ca="1">IF(ISNA(AF5),NA(),IF(AG4&lt;$C$10,(AG5/OFFSET(AG5,0,-AG4))^(1/(AG4)),(AG5/OFFSET(AG5,0,-$C$10))^(1/$C$10))-1)</f>
        <v>0.21259014796915587</v>
      </c>
      <c r="AH13" s="53">
        <f t="shared" ca="1" si="95"/>
        <v>0.19724581678065833</v>
      </c>
      <c r="AI13" s="53">
        <f t="shared" ca="1" si="95"/>
        <v>0.17550610878046213</v>
      </c>
      <c r="AJ13" s="53">
        <f t="shared" ca="1" si="95"/>
        <v>0.15984519538922326</v>
      </c>
      <c r="AK13" s="53">
        <f t="shared" ca="1" si="95"/>
        <v>0.14916793509432602</v>
      </c>
      <c r="AL13" s="53">
        <f t="shared" ca="1" si="95"/>
        <v>0.14360978457868545</v>
      </c>
      <c r="AM13" s="53">
        <f t="shared" ca="1" si="95"/>
        <v>0.13802043334776326</v>
      </c>
      <c r="AN13" s="53">
        <f t="shared" ca="1" si="95"/>
        <v>0.12365641466601129</v>
      </c>
      <c r="AO13" s="53" t="e">
        <f t="shared" ca="1" si="95"/>
        <v>#N/A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378753.11500430177</v>
      </c>
      <c r="F14" s="19" t="s">
        <v>599</v>
      </c>
      <c r="G14" s="53">
        <f ca="1">H14</f>
        <v>8.4745762711864403E-2</v>
      </c>
      <c r="H14" s="53">
        <f ca="1">IF(ISNA(G8),NA(),IF(H4&lt;$C$10,(H8/OFFSET(H8,0,-H4))^(1/(H4)),(H8/OFFSET(H8,0,-$C$10))^(1/$C$10))-1)</f>
        <v>8.4745762711864403E-2</v>
      </c>
      <c r="I14" s="53">
        <f t="shared" ref="I14:BT14" ca="1" si="99">IF(ISNA(H8),NA(),IF(I4&lt;$C$10,(I8/OFFSET(I8,0,-I4))^(1/(I4)),(I8/OFFSET(I8,0,-$C$10))^(1/$C$10))-1)</f>
        <v>0.15347669008795806</v>
      </c>
      <c r="J14" s="53">
        <f t="shared" ca="1" si="99"/>
        <v>0.23015749650099204</v>
      </c>
      <c r="K14" s="53">
        <f t="shared" ca="1" si="99"/>
        <v>0.32754115324580413</v>
      </c>
      <c r="L14" s="53">
        <f t="shared" ca="1" si="99"/>
        <v>0.32636919079666327</v>
      </c>
      <c r="M14" s="53">
        <f t="shared" ca="1" si="99"/>
        <v>0.33967131018553398</v>
      </c>
      <c r="N14" s="53">
        <f t="shared" ca="1" si="99"/>
        <v>0.42581056860685162</v>
      </c>
      <c r="O14" s="53">
        <f t="shared" ca="1" si="99"/>
        <v>0.41390106083449463</v>
      </c>
      <c r="P14" s="53">
        <f t="shared" ca="1" si="99"/>
        <v>0.34628142340966206</v>
      </c>
      <c r="Q14" s="53">
        <f t="shared" ca="1" si="99"/>
        <v>0.3448814847359134</v>
      </c>
      <c r="R14" s="53">
        <f t="shared" ca="1" si="99"/>
        <v>0.37078203098301143</v>
      </c>
      <c r="S14" s="53">
        <f t="shared" ca="1" si="99"/>
        <v>0.2870282120670764</v>
      </c>
      <c r="T14" s="53">
        <f t="shared" ca="1" si="99"/>
        <v>0.28060552592863774</v>
      </c>
      <c r="U14" s="53">
        <f t="shared" ca="1" si="99"/>
        <v>0.30016209725421605</v>
      </c>
      <c r="V14" s="53">
        <f t="shared" ca="1" si="99"/>
        <v>0.27365348576885418</v>
      </c>
      <c r="W14" s="53">
        <f t="shared" ca="1" si="99"/>
        <v>0.36928407382988881</v>
      </c>
      <c r="X14" s="53">
        <f t="shared" ca="1" si="99"/>
        <v>0.41036743387180463</v>
      </c>
      <c r="Y14" s="53">
        <f t="shared" ca="1" si="99"/>
        <v>0.41066300792864019</v>
      </c>
      <c r="Z14" s="53">
        <f t="shared" ca="1" si="99"/>
        <v>0.39046709949818537</v>
      </c>
      <c r="AA14" s="53">
        <f t="shared" ca="1" si="99"/>
        <v>0.42033484889921846</v>
      </c>
      <c r="AB14" s="53">
        <f t="shared" ca="1" si="99"/>
        <v>0.31392880069816997</v>
      </c>
      <c r="AC14" s="53">
        <f t="shared" ca="1" si="99"/>
        <v>0.27580723219551295</v>
      </c>
      <c r="AD14" s="53">
        <f t="shared" ca="1" si="99"/>
        <v>0.26848029843830989</v>
      </c>
      <c r="AE14" s="53">
        <f t="shared" ca="1" si="99"/>
        <v>0.24710233349386712</v>
      </c>
      <c r="AF14" s="53">
        <f t="shared" ca="1" si="99"/>
        <v>0.21952051563661645</v>
      </c>
      <c r="AG14" s="53">
        <f t="shared" ca="1" si="99"/>
        <v>0.20757511575103149</v>
      </c>
      <c r="AH14" s="53">
        <f t="shared" ca="1" si="99"/>
        <v>0.17758586980623114</v>
      </c>
      <c r="AI14" s="53">
        <f t="shared" ca="1" si="99"/>
        <v>0.153358989932602</v>
      </c>
      <c r="AJ14" s="53">
        <f t="shared" ca="1" si="99"/>
        <v>0.13406040076885239</v>
      </c>
      <c r="AK14" s="53">
        <f ca="1">IF(ISNA(AJ8),NA(),IF(AK4&lt;$C$10,(AK8/OFFSET(AK8,0,-AK4))^(1/(AK4)),(AK8/OFFSET(AK8,0,-$C$10))^(1/$C$10))-1)</f>
        <v>0.12081334520597076</v>
      </c>
      <c r="AL14" s="53">
        <f t="shared" ca="1" si="99"/>
        <v>0.10664865632967846</v>
      </c>
      <c r="AM14" s="53">
        <f t="shared" ca="1" si="99"/>
        <v>0.11238033376489032</v>
      </c>
      <c r="AN14" s="53">
        <f t="shared" ca="1" si="99"/>
        <v>9.3986513323038201E-2</v>
      </c>
      <c r="AO14" s="53" t="e">
        <f t="shared" ca="1" si="99"/>
        <v>#N/A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7.1342324488536571E-2</v>
      </c>
      <c r="E15" s="91"/>
      <c r="F15" s="19" t="s">
        <v>566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>
        <f t="shared" ca="1" si="103"/>
        <v>9.0909090909090828E-2</v>
      </c>
      <c r="J15" s="53">
        <f t="shared" ca="1" si="103"/>
        <v>0.12815214963553245</v>
      </c>
      <c r="K15" s="53">
        <f t="shared" ca="1" si="103"/>
        <v>0.15616214441920406</v>
      </c>
      <c r="L15" s="53">
        <f t="shared" ca="1" si="103"/>
        <v>0.17545674502106401</v>
      </c>
      <c r="M15" s="53">
        <f t="shared" ca="1" si="103"/>
        <v>0.1486983549970351</v>
      </c>
      <c r="N15" s="53">
        <f t="shared" ca="1" si="103"/>
        <v>0.18466445254224406</v>
      </c>
      <c r="O15" s="53">
        <f t="shared" ca="1" si="103"/>
        <v>0.20791087977228595</v>
      </c>
      <c r="P15" s="53">
        <f t="shared" ca="1" si="103"/>
        <v>0.18664882623542334</v>
      </c>
      <c r="Q15" s="53">
        <f t="shared" ca="1" si="103"/>
        <v>0.17483185214392605</v>
      </c>
      <c r="R15" s="53">
        <f t="shared" ca="1" si="103"/>
        <v>0.1967245924901726</v>
      </c>
      <c r="S15" s="53">
        <f t="shared" ca="1" si="103"/>
        <v>0.17607902252467356</v>
      </c>
      <c r="T15" s="53">
        <f t="shared" ca="1" si="103"/>
        <v>0.18747174576884862</v>
      </c>
      <c r="U15" s="53">
        <f t="shared" ca="1" si="103"/>
        <v>0.21975540946693473</v>
      </c>
      <c r="V15" s="53">
        <f t="shared" ca="1" si="103"/>
        <v>0.20214493199953942</v>
      </c>
      <c r="W15" s="53">
        <f t="shared" ca="1" si="103"/>
        <v>0.29935328030539643</v>
      </c>
      <c r="X15" s="53">
        <f t="shared" ca="1" si="103"/>
        <v>0.31102162512174147</v>
      </c>
      <c r="Y15" s="53">
        <f t="shared" ca="1" si="103"/>
        <v>0.29283734880064749</v>
      </c>
      <c r="Z15" s="53">
        <f t="shared" ca="1" si="103"/>
        <v>0.3102146764437772</v>
      </c>
      <c r="AA15" s="53">
        <f t="shared" ca="1" si="103"/>
        <v>0.3639380262552574</v>
      </c>
      <c r="AB15" s="53">
        <f t="shared" ca="1" si="103"/>
        <v>0.28693004775621556</v>
      </c>
      <c r="AC15" s="53">
        <f t="shared" ca="1" si="103"/>
        <v>0.31018377005173359</v>
      </c>
      <c r="AD15" s="53">
        <f t="shared" ca="1" si="103"/>
        <v>0.31539923538504366</v>
      </c>
      <c r="AE15" s="53">
        <f t="shared" ca="1" si="103"/>
        <v>0.30544675486503925</v>
      </c>
      <c r="AF15" s="53">
        <f t="shared" ca="1" si="103"/>
        <v>0.29466333577236004</v>
      </c>
      <c r="AG15" s="53">
        <f t="shared" ca="1" si="103"/>
        <v>0.28431894737958507</v>
      </c>
      <c r="AH15" s="53">
        <f t="shared" ca="1" si="103"/>
        <v>0.25885224320425682</v>
      </c>
      <c r="AI15" s="53">
        <f t="shared" ca="1" si="103"/>
        <v>0.26218855898130644</v>
      </c>
      <c r="AJ15" s="53">
        <f t="shared" ca="1" si="103"/>
        <v>0.24646548222927467</v>
      </c>
      <c r="AK15" s="53">
        <f t="shared" ca="1" si="103"/>
        <v>0.23943695588837666</v>
      </c>
      <c r="AL15" s="53">
        <f t="shared" ca="1" si="103"/>
        <v>0.23497639490024569</v>
      </c>
      <c r="AM15" s="53">
        <f t="shared" ca="1" si="103"/>
        <v>0.23067469507702443</v>
      </c>
      <c r="AN15" s="53">
        <f t="shared" ca="1" si="103"/>
        <v>0.199544836264687</v>
      </c>
      <c r="AO15" s="53" t="e">
        <f t="shared" ca="1" si="103"/>
        <v>#N/A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96983.776743000009</v>
      </c>
      <c r="E16" s="91" t="s">
        <v>583</v>
      </c>
      <c r="F16" s="19" t="s">
        <v>567</v>
      </c>
      <c r="G16" s="92">
        <f ca="1">IFERROR(AVERAGE(E14:G14),NA())</f>
        <v>8.4745762711864403E-2</v>
      </c>
      <c r="H16" s="92">
        <f t="shared" ref="H16:O16" ca="1" si="107">IFERROR(AVERAGE(F14:H14),NA())</f>
        <v>8.4745762711864403E-2</v>
      </c>
      <c r="I16" s="92">
        <f t="shared" ca="1" si="107"/>
        <v>0.10765607183722896</v>
      </c>
      <c r="J16" s="92">
        <f t="shared" ca="1" si="107"/>
        <v>0.15612664976693816</v>
      </c>
      <c r="K16" s="92">
        <f t="shared" ca="1" si="107"/>
        <v>0.23705844661158473</v>
      </c>
      <c r="L16" s="92">
        <f t="shared" ca="1" si="107"/>
        <v>0.29468928018115315</v>
      </c>
      <c r="M16" s="92">
        <f ca="1">IFERROR(AVERAGE(K14:M14),NA())</f>
        <v>0.33119388474266714</v>
      </c>
      <c r="N16" s="92">
        <f t="shared" ca="1" si="107"/>
        <v>0.36395035652968294</v>
      </c>
      <c r="O16" s="92">
        <f t="shared" ca="1" si="107"/>
        <v>0.39312764654229343</v>
      </c>
      <c r="P16" s="92">
        <f ca="1">IFERROR(AVERAGE(N14:P14),NA())</f>
        <v>0.39533101761700279</v>
      </c>
      <c r="Q16" s="92">
        <f t="shared" ref="Q16:AC16" ca="1" si="108">IFERROR(AVERAGE(O14:Q14),NA())</f>
        <v>0.36835465632669001</v>
      </c>
      <c r="R16" s="92">
        <f t="shared" ca="1" si="108"/>
        <v>0.35398164637619561</v>
      </c>
      <c r="S16" s="92">
        <f t="shared" ca="1" si="108"/>
        <v>0.33423057592866706</v>
      </c>
      <c r="T16" s="92">
        <f t="shared" ca="1" si="108"/>
        <v>0.31280525632624184</v>
      </c>
      <c r="U16" s="92">
        <f t="shared" ca="1" si="108"/>
        <v>0.2892652784166434</v>
      </c>
      <c r="V16" s="92">
        <f t="shared" ca="1" si="108"/>
        <v>0.28480703631723597</v>
      </c>
      <c r="W16" s="92">
        <f t="shared" ca="1" si="108"/>
        <v>0.3143665522843197</v>
      </c>
      <c r="X16" s="92">
        <f t="shared" ca="1" si="108"/>
        <v>0.35110166449018254</v>
      </c>
      <c r="Y16" s="92">
        <f t="shared" ca="1" si="108"/>
        <v>0.39677150521011123</v>
      </c>
      <c r="Z16" s="92">
        <f t="shared" ca="1" si="108"/>
        <v>0.40383251376621004</v>
      </c>
      <c r="AA16" s="92">
        <f t="shared" ca="1" si="108"/>
        <v>0.40715498544201467</v>
      </c>
      <c r="AB16" s="92">
        <f t="shared" ca="1" si="108"/>
        <v>0.3749102496985246</v>
      </c>
      <c r="AC16" s="92">
        <f t="shared" ca="1" si="108"/>
        <v>0.33669029393096711</v>
      </c>
      <c r="AD16" s="92">
        <f ca="1">IFERROR(AVERAGE(AB14:AD14),NA())</f>
        <v>0.28607211044399761</v>
      </c>
      <c r="AE16" s="92">
        <f ca="1">IFERROR(AVERAGE(AC14:AE14),NA())</f>
        <v>0.26379662137589666</v>
      </c>
      <c r="AF16" s="92">
        <f t="shared" ref="AF16:CP16" ca="1" si="109">IFERROR(AVERAGE(AD14:AF14),NA())</f>
        <v>0.24503438252293117</v>
      </c>
      <c r="AG16" s="92">
        <f t="shared" ca="1" si="109"/>
        <v>0.22473265496050501</v>
      </c>
      <c r="AH16" s="92">
        <f t="shared" ca="1" si="109"/>
        <v>0.2015605003979597</v>
      </c>
      <c r="AI16" s="92">
        <f t="shared" ca="1" si="109"/>
        <v>0.17950665849662154</v>
      </c>
      <c r="AJ16" s="92">
        <f t="shared" ca="1" si="109"/>
        <v>0.15500175350256185</v>
      </c>
      <c r="AK16" s="92">
        <f t="shared" ca="1" si="109"/>
        <v>0.13607757863580838</v>
      </c>
      <c r="AL16" s="92">
        <f t="shared" ca="1" si="109"/>
        <v>0.12050746743483387</v>
      </c>
      <c r="AM16" s="92">
        <f t="shared" ca="1" si="109"/>
        <v>0.11328077843351318</v>
      </c>
      <c r="AN16" s="92">
        <f t="shared" ca="1" si="109"/>
        <v>0.10433850113920233</v>
      </c>
      <c r="AO16" s="92" t="e">
        <f t="shared" ca="1" si="109"/>
        <v>#N/A</v>
      </c>
      <c r="AP16" s="92" t="e">
        <f t="shared" ca="1" si="109"/>
        <v>#N/A</v>
      </c>
      <c r="AQ16" s="92" t="e">
        <f t="shared" ca="1" si="109"/>
        <v>#N/A</v>
      </c>
      <c r="AR16" s="92" t="e">
        <f t="shared" ca="1" si="109"/>
        <v>#N/A</v>
      </c>
      <c r="AS16" s="92" t="e">
        <f t="shared" ca="1" si="109"/>
        <v>#N/A</v>
      </c>
      <c r="AT16" s="92" t="e">
        <f t="shared" ca="1" si="109"/>
        <v>#N/A</v>
      </c>
      <c r="AU16" s="92" t="e">
        <f t="shared" ca="1" si="109"/>
        <v>#N/A</v>
      </c>
      <c r="AV16" s="92" t="e">
        <f t="shared" ca="1" si="109"/>
        <v>#N/A</v>
      </c>
      <c r="AW16" s="92" t="e">
        <f t="shared" ca="1" si="109"/>
        <v>#N/A</v>
      </c>
      <c r="AX16" s="92" t="e">
        <f t="shared" ca="1" si="109"/>
        <v>#N/A</v>
      </c>
      <c r="AY16" s="92" t="e">
        <f t="shared" ca="1" si="109"/>
        <v>#N/A</v>
      </c>
      <c r="AZ16" s="92" t="e">
        <f t="shared" ca="1" si="109"/>
        <v>#N/A</v>
      </c>
      <c r="BA16" s="92" t="e">
        <f t="shared" ca="1" si="109"/>
        <v>#N/A</v>
      </c>
      <c r="BB16" s="92" t="e">
        <f t="shared" ca="1" si="109"/>
        <v>#N/A</v>
      </c>
      <c r="BC16" s="92" t="e">
        <f t="shared" ca="1" si="109"/>
        <v>#N/A</v>
      </c>
      <c r="BD16" s="92" t="e">
        <f t="shared" ca="1" si="109"/>
        <v>#N/A</v>
      </c>
      <c r="BE16" s="92" t="e">
        <f t="shared" ca="1" si="109"/>
        <v>#N/A</v>
      </c>
      <c r="BF16" s="92" t="e">
        <f t="shared" ca="1" si="109"/>
        <v>#N/A</v>
      </c>
      <c r="BG16" s="92" t="e">
        <f t="shared" ca="1" si="109"/>
        <v>#N/A</v>
      </c>
      <c r="BH16" s="92" t="e">
        <f t="shared" ca="1" si="109"/>
        <v>#N/A</v>
      </c>
      <c r="BI16" s="92" t="e">
        <f t="shared" ca="1" si="109"/>
        <v>#N/A</v>
      </c>
      <c r="BJ16" s="92" t="e">
        <f t="shared" ca="1" si="109"/>
        <v>#N/A</v>
      </c>
      <c r="BK16" s="92" t="e">
        <f t="shared" ca="1" si="109"/>
        <v>#N/A</v>
      </c>
      <c r="BL16" s="92" t="e">
        <f t="shared" ca="1" si="109"/>
        <v>#N/A</v>
      </c>
      <c r="BM16" s="92" t="e">
        <f t="shared" ca="1" si="109"/>
        <v>#N/A</v>
      </c>
      <c r="BN16" s="92" t="e">
        <f t="shared" ca="1" si="109"/>
        <v>#N/A</v>
      </c>
      <c r="BO16" s="92" t="e">
        <f t="shared" ca="1" si="109"/>
        <v>#N/A</v>
      </c>
      <c r="BP16" s="92" t="e">
        <f t="shared" ca="1" si="109"/>
        <v>#N/A</v>
      </c>
      <c r="BQ16" s="92" t="e">
        <f t="shared" ca="1" si="109"/>
        <v>#N/A</v>
      </c>
      <c r="BR16" s="92" t="e">
        <f t="shared" ca="1" si="109"/>
        <v>#N/A</v>
      </c>
      <c r="BS16" s="92" t="e">
        <f t="shared" ca="1" si="109"/>
        <v>#N/A</v>
      </c>
      <c r="BT16" s="92" t="e">
        <f t="shared" ca="1" si="109"/>
        <v>#N/A</v>
      </c>
      <c r="BU16" s="92" t="e">
        <f t="shared" ca="1" si="109"/>
        <v>#N/A</v>
      </c>
      <c r="BV16" s="92" t="e">
        <f t="shared" ca="1" si="109"/>
        <v>#N/A</v>
      </c>
      <c r="BW16" s="92" t="e">
        <f t="shared" ca="1" si="109"/>
        <v>#N/A</v>
      </c>
      <c r="BX16" s="92" t="e">
        <f t="shared" ca="1" si="109"/>
        <v>#N/A</v>
      </c>
      <c r="BY16" s="92" t="e">
        <f t="shared" ca="1" si="109"/>
        <v>#N/A</v>
      </c>
      <c r="BZ16" s="92" t="e">
        <f t="shared" ca="1" si="109"/>
        <v>#N/A</v>
      </c>
      <c r="CA16" s="92" t="e">
        <f t="shared" ca="1" si="109"/>
        <v>#N/A</v>
      </c>
      <c r="CB16" s="92" t="e">
        <f t="shared" ca="1" si="109"/>
        <v>#N/A</v>
      </c>
      <c r="CC16" s="92" t="e">
        <f t="shared" ca="1" si="109"/>
        <v>#N/A</v>
      </c>
      <c r="CD16" s="92" t="e">
        <f t="shared" ca="1" si="109"/>
        <v>#N/A</v>
      </c>
      <c r="CE16" s="92" t="e">
        <f t="shared" ca="1" si="109"/>
        <v>#N/A</v>
      </c>
      <c r="CF16" s="92" t="e">
        <f t="shared" ca="1" si="109"/>
        <v>#N/A</v>
      </c>
      <c r="CG16" s="92" t="e">
        <f t="shared" ca="1" si="109"/>
        <v>#N/A</v>
      </c>
      <c r="CH16" s="92" t="e">
        <f t="shared" ca="1" si="109"/>
        <v>#N/A</v>
      </c>
      <c r="CI16" s="92" t="e">
        <f t="shared" ca="1" si="109"/>
        <v>#N/A</v>
      </c>
      <c r="CJ16" s="92" t="e">
        <f t="shared" ca="1" si="109"/>
        <v>#N/A</v>
      </c>
      <c r="CK16" s="92" t="e">
        <f t="shared" ca="1" si="109"/>
        <v>#N/A</v>
      </c>
      <c r="CL16" s="92" t="e">
        <f t="shared" ca="1" si="109"/>
        <v>#N/A</v>
      </c>
      <c r="CM16" s="92" t="e">
        <f t="shared" ca="1" si="109"/>
        <v>#N/A</v>
      </c>
      <c r="CN16" s="92" t="e">
        <f t="shared" ca="1" si="109"/>
        <v>#N/A</v>
      </c>
      <c r="CO16" s="92" t="e">
        <f t="shared" ca="1" si="109"/>
        <v>#N/A</v>
      </c>
      <c r="CP16" s="92" t="e">
        <f t="shared" ca="1" si="109"/>
        <v>#N/A</v>
      </c>
      <c r="CQ16" s="92" t="e">
        <f t="shared" ref="CQ16:FB16" ca="1" si="110">IFERROR(AVERAGE(CO14:CQ14),NA())</f>
        <v>#N/A</v>
      </c>
      <c r="CR16" s="92" t="e">
        <f t="shared" ca="1" si="110"/>
        <v>#N/A</v>
      </c>
      <c r="CS16" s="92" t="e">
        <f t="shared" ca="1" si="110"/>
        <v>#N/A</v>
      </c>
      <c r="CT16" s="92" t="e">
        <f t="shared" ca="1" si="110"/>
        <v>#N/A</v>
      </c>
      <c r="CU16" s="92" t="e">
        <f t="shared" ca="1" si="110"/>
        <v>#N/A</v>
      </c>
      <c r="CV16" s="92" t="e">
        <f t="shared" ca="1" si="110"/>
        <v>#N/A</v>
      </c>
      <c r="CW16" s="92" t="e">
        <f t="shared" ca="1" si="110"/>
        <v>#N/A</v>
      </c>
      <c r="CX16" s="92" t="e">
        <f t="shared" ca="1" si="110"/>
        <v>#N/A</v>
      </c>
      <c r="CY16" s="92" t="e">
        <f t="shared" ca="1" si="110"/>
        <v>#N/A</v>
      </c>
      <c r="CZ16" s="92" t="e">
        <f t="shared" ca="1" si="110"/>
        <v>#N/A</v>
      </c>
      <c r="DA16" s="92" t="e">
        <f t="shared" ca="1" si="110"/>
        <v>#N/A</v>
      </c>
      <c r="DB16" s="92" t="e">
        <f t="shared" ca="1" si="110"/>
        <v>#N/A</v>
      </c>
      <c r="DC16" s="92" t="e">
        <f t="shared" ca="1" si="110"/>
        <v>#N/A</v>
      </c>
      <c r="DD16" s="92" t="e">
        <f t="shared" ca="1" si="110"/>
        <v>#N/A</v>
      </c>
      <c r="DE16" s="92" t="e">
        <f t="shared" ca="1" si="110"/>
        <v>#N/A</v>
      </c>
      <c r="DF16" s="92" t="e">
        <f t="shared" ca="1" si="110"/>
        <v>#N/A</v>
      </c>
      <c r="DG16" s="92" t="e">
        <f t="shared" ca="1" si="110"/>
        <v>#N/A</v>
      </c>
      <c r="DH16" s="92" t="e">
        <f t="shared" ca="1" si="110"/>
        <v>#N/A</v>
      </c>
      <c r="DI16" s="92" t="e">
        <f t="shared" ca="1" si="110"/>
        <v>#N/A</v>
      </c>
      <c r="DJ16" s="92" t="e">
        <f t="shared" ca="1" si="110"/>
        <v>#N/A</v>
      </c>
      <c r="DK16" s="92" t="e">
        <f t="shared" ca="1" si="110"/>
        <v>#N/A</v>
      </c>
      <c r="DL16" s="92" t="e">
        <f t="shared" ca="1" si="110"/>
        <v>#N/A</v>
      </c>
      <c r="DM16" s="92" t="e">
        <f t="shared" ca="1" si="110"/>
        <v>#N/A</v>
      </c>
      <c r="DN16" s="92" t="e">
        <f t="shared" ca="1" si="110"/>
        <v>#N/A</v>
      </c>
      <c r="DO16" s="92" t="e">
        <f t="shared" ca="1" si="110"/>
        <v>#N/A</v>
      </c>
      <c r="DP16" s="92" t="e">
        <f t="shared" ca="1" si="110"/>
        <v>#N/A</v>
      </c>
      <c r="DQ16" s="92" t="e">
        <f t="shared" ca="1" si="110"/>
        <v>#N/A</v>
      </c>
      <c r="DR16" s="92" t="e">
        <f t="shared" ca="1" si="110"/>
        <v>#N/A</v>
      </c>
      <c r="DS16" s="92" t="e">
        <f t="shared" ca="1" si="110"/>
        <v>#N/A</v>
      </c>
      <c r="DT16" s="92" t="e">
        <f t="shared" ca="1" si="110"/>
        <v>#N/A</v>
      </c>
      <c r="DU16" s="92" t="e">
        <f t="shared" ca="1" si="110"/>
        <v>#N/A</v>
      </c>
      <c r="DV16" s="92" t="e">
        <f t="shared" ca="1" si="110"/>
        <v>#N/A</v>
      </c>
      <c r="DW16" s="92" t="e">
        <f t="shared" ca="1" si="110"/>
        <v>#N/A</v>
      </c>
      <c r="DX16" s="92" t="e">
        <f t="shared" ca="1" si="110"/>
        <v>#N/A</v>
      </c>
      <c r="DY16" s="92" t="e">
        <f t="shared" ca="1" si="110"/>
        <v>#N/A</v>
      </c>
      <c r="DZ16" s="92" t="e">
        <f t="shared" ca="1" si="110"/>
        <v>#N/A</v>
      </c>
      <c r="EA16" s="92" t="e">
        <f t="shared" ca="1" si="110"/>
        <v>#N/A</v>
      </c>
      <c r="EB16" s="92" t="e">
        <f t="shared" ca="1" si="110"/>
        <v>#N/A</v>
      </c>
      <c r="EC16" s="92" t="e">
        <f t="shared" ca="1" si="110"/>
        <v>#N/A</v>
      </c>
      <c r="ED16" s="92" t="e">
        <f t="shared" ca="1" si="110"/>
        <v>#N/A</v>
      </c>
      <c r="EE16" s="92" t="e">
        <f t="shared" ca="1" si="110"/>
        <v>#N/A</v>
      </c>
      <c r="EF16" s="92" t="e">
        <f t="shared" ca="1" si="110"/>
        <v>#N/A</v>
      </c>
      <c r="EG16" s="92" t="e">
        <f t="shared" ca="1" si="110"/>
        <v>#N/A</v>
      </c>
      <c r="EH16" s="92" t="e">
        <f t="shared" ca="1" si="110"/>
        <v>#N/A</v>
      </c>
      <c r="EI16" s="92" t="e">
        <f t="shared" ca="1" si="110"/>
        <v>#N/A</v>
      </c>
      <c r="EJ16" s="92" t="e">
        <f t="shared" ca="1" si="110"/>
        <v>#N/A</v>
      </c>
      <c r="EK16" s="92" t="e">
        <f t="shared" ca="1" si="110"/>
        <v>#N/A</v>
      </c>
      <c r="EL16" s="92" t="e">
        <f t="shared" ca="1" si="110"/>
        <v>#N/A</v>
      </c>
      <c r="EM16" s="92" t="e">
        <f t="shared" ca="1" si="110"/>
        <v>#N/A</v>
      </c>
      <c r="EN16" s="92" t="e">
        <f t="shared" ca="1" si="110"/>
        <v>#N/A</v>
      </c>
      <c r="EO16" s="92" t="e">
        <f t="shared" ca="1" si="110"/>
        <v>#N/A</v>
      </c>
      <c r="EP16" s="92" t="e">
        <f t="shared" ca="1" si="110"/>
        <v>#N/A</v>
      </c>
      <c r="EQ16" s="92" t="e">
        <f t="shared" ca="1" si="110"/>
        <v>#N/A</v>
      </c>
      <c r="ER16" s="92" t="e">
        <f t="shared" ca="1" si="110"/>
        <v>#N/A</v>
      </c>
      <c r="ES16" s="92" t="e">
        <f t="shared" ca="1" si="110"/>
        <v>#N/A</v>
      </c>
      <c r="ET16" s="92" t="e">
        <f t="shared" ca="1" si="110"/>
        <v>#N/A</v>
      </c>
      <c r="EU16" s="92" t="e">
        <f t="shared" ca="1" si="110"/>
        <v>#N/A</v>
      </c>
      <c r="EV16" s="92" t="e">
        <f t="shared" ca="1" si="110"/>
        <v>#N/A</v>
      </c>
      <c r="EW16" s="92" t="e">
        <f t="shared" ca="1" si="110"/>
        <v>#N/A</v>
      </c>
      <c r="EX16" s="92" t="e">
        <f t="shared" ca="1" si="110"/>
        <v>#N/A</v>
      </c>
      <c r="EY16" s="92" t="e">
        <f t="shared" ca="1" si="110"/>
        <v>#N/A</v>
      </c>
      <c r="EZ16" s="92" t="e">
        <f t="shared" ca="1" si="110"/>
        <v>#N/A</v>
      </c>
      <c r="FA16" s="92" t="e">
        <f t="shared" ca="1" si="110"/>
        <v>#N/A</v>
      </c>
      <c r="FB16" s="92" t="e">
        <f t="shared" ca="1" si="110"/>
        <v>#N/A</v>
      </c>
      <c r="FC16" s="92" t="e">
        <f t="shared" ref="FC16:HN16" ca="1" si="111">IFERROR(AVERAGE(FA14:FC14),NA())</f>
        <v>#N/A</v>
      </c>
      <c r="FD16" s="92" t="e">
        <f t="shared" ca="1" si="111"/>
        <v>#N/A</v>
      </c>
      <c r="FE16" s="92" t="e">
        <f t="shared" ca="1" si="111"/>
        <v>#N/A</v>
      </c>
      <c r="FF16" s="92" t="e">
        <f t="shared" ca="1" si="111"/>
        <v>#N/A</v>
      </c>
      <c r="FG16" s="92" t="e">
        <f t="shared" ca="1" si="111"/>
        <v>#N/A</v>
      </c>
      <c r="FH16" s="92" t="e">
        <f t="shared" ca="1" si="111"/>
        <v>#N/A</v>
      </c>
      <c r="FI16" s="92" t="e">
        <f t="shared" ca="1" si="111"/>
        <v>#N/A</v>
      </c>
      <c r="FJ16" s="92" t="e">
        <f t="shared" ca="1" si="111"/>
        <v>#N/A</v>
      </c>
      <c r="FK16" s="92" t="e">
        <f t="shared" ca="1" si="111"/>
        <v>#N/A</v>
      </c>
      <c r="FL16" s="92" t="e">
        <f t="shared" ca="1" si="111"/>
        <v>#N/A</v>
      </c>
      <c r="FM16" s="92" t="e">
        <f t="shared" ca="1" si="111"/>
        <v>#N/A</v>
      </c>
      <c r="FN16" s="92" t="e">
        <f t="shared" ca="1" si="111"/>
        <v>#N/A</v>
      </c>
      <c r="FO16" s="92" t="e">
        <f t="shared" ca="1" si="111"/>
        <v>#N/A</v>
      </c>
      <c r="FP16" s="92" t="e">
        <f t="shared" ca="1" si="111"/>
        <v>#N/A</v>
      </c>
      <c r="FQ16" s="92" t="e">
        <f t="shared" ca="1" si="111"/>
        <v>#N/A</v>
      </c>
      <c r="FR16" s="92" t="e">
        <f t="shared" ca="1" si="111"/>
        <v>#N/A</v>
      </c>
      <c r="FS16" s="92" t="e">
        <f t="shared" ca="1" si="111"/>
        <v>#N/A</v>
      </c>
      <c r="FT16" s="92" t="e">
        <f t="shared" ca="1" si="111"/>
        <v>#N/A</v>
      </c>
      <c r="FU16" s="92" t="e">
        <f t="shared" ca="1" si="111"/>
        <v>#N/A</v>
      </c>
      <c r="FV16" s="92" t="e">
        <f t="shared" ca="1" si="111"/>
        <v>#N/A</v>
      </c>
      <c r="FW16" s="92" t="e">
        <f t="shared" ca="1" si="111"/>
        <v>#N/A</v>
      </c>
      <c r="FX16" s="92" t="e">
        <f t="shared" ca="1" si="111"/>
        <v>#N/A</v>
      </c>
      <c r="FY16" s="92" t="e">
        <f t="shared" ca="1" si="111"/>
        <v>#N/A</v>
      </c>
      <c r="FZ16" s="92" t="e">
        <f t="shared" ca="1" si="111"/>
        <v>#N/A</v>
      </c>
      <c r="GA16" s="92" t="e">
        <f t="shared" ca="1" si="111"/>
        <v>#N/A</v>
      </c>
      <c r="GB16" s="92" t="e">
        <f t="shared" ca="1" si="111"/>
        <v>#N/A</v>
      </c>
      <c r="GC16" s="92" t="e">
        <f t="shared" ca="1" si="111"/>
        <v>#N/A</v>
      </c>
      <c r="GD16" s="92" t="e">
        <f t="shared" ca="1" si="111"/>
        <v>#N/A</v>
      </c>
      <c r="GE16" s="92" t="e">
        <f t="shared" ca="1" si="111"/>
        <v>#N/A</v>
      </c>
      <c r="GF16" s="92" t="e">
        <f t="shared" ca="1" si="111"/>
        <v>#N/A</v>
      </c>
      <c r="GG16" s="92" t="e">
        <f t="shared" ca="1" si="111"/>
        <v>#N/A</v>
      </c>
      <c r="GH16" s="92" t="e">
        <f t="shared" ca="1" si="111"/>
        <v>#N/A</v>
      </c>
      <c r="GI16" s="92" t="e">
        <f t="shared" ca="1" si="111"/>
        <v>#N/A</v>
      </c>
      <c r="GJ16" s="92" t="e">
        <f t="shared" ca="1" si="111"/>
        <v>#N/A</v>
      </c>
      <c r="GK16" s="92" t="e">
        <f t="shared" ca="1" si="111"/>
        <v>#N/A</v>
      </c>
      <c r="GL16" s="92" t="e">
        <f t="shared" ca="1" si="111"/>
        <v>#N/A</v>
      </c>
      <c r="GM16" s="92" t="e">
        <f t="shared" ca="1" si="111"/>
        <v>#N/A</v>
      </c>
      <c r="GN16" s="92" t="e">
        <f t="shared" ca="1" si="111"/>
        <v>#N/A</v>
      </c>
      <c r="GO16" s="92" t="e">
        <f t="shared" ca="1" si="111"/>
        <v>#N/A</v>
      </c>
      <c r="GP16" s="92" t="e">
        <f t="shared" ca="1" si="111"/>
        <v>#N/A</v>
      </c>
      <c r="GQ16" s="92" t="e">
        <f t="shared" ca="1" si="111"/>
        <v>#N/A</v>
      </c>
      <c r="GR16" s="92" t="e">
        <f t="shared" ca="1" si="111"/>
        <v>#N/A</v>
      </c>
      <c r="GS16" s="92" t="e">
        <f t="shared" ca="1" si="111"/>
        <v>#N/A</v>
      </c>
      <c r="GT16" s="92" t="e">
        <f t="shared" ca="1" si="111"/>
        <v>#N/A</v>
      </c>
      <c r="GU16" s="92" t="e">
        <f t="shared" ca="1" si="111"/>
        <v>#N/A</v>
      </c>
      <c r="GV16" s="92" t="e">
        <f t="shared" ca="1" si="111"/>
        <v>#N/A</v>
      </c>
      <c r="GW16" s="92" t="e">
        <f t="shared" ca="1" si="111"/>
        <v>#N/A</v>
      </c>
      <c r="GX16" s="92" t="e">
        <f t="shared" ca="1" si="111"/>
        <v>#N/A</v>
      </c>
      <c r="GY16" s="92" t="e">
        <f t="shared" ca="1" si="111"/>
        <v>#N/A</v>
      </c>
      <c r="GZ16" s="92" t="e">
        <f t="shared" ca="1" si="111"/>
        <v>#N/A</v>
      </c>
      <c r="HA16" s="92" t="e">
        <f t="shared" ca="1" si="111"/>
        <v>#N/A</v>
      </c>
      <c r="HB16" s="92" t="e">
        <f t="shared" ca="1" si="111"/>
        <v>#N/A</v>
      </c>
      <c r="HC16" s="92" t="e">
        <f t="shared" ca="1" si="111"/>
        <v>#N/A</v>
      </c>
      <c r="HD16" s="92" t="e">
        <f t="shared" ca="1" si="111"/>
        <v>#N/A</v>
      </c>
      <c r="HE16" s="92" t="e">
        <f t="shared" ca="1" si="111"/>
        <v>#N/A</v>
      </c>
      <c r="HF16" s="92" t="e">
        <f t="shared" ca="1" si="111"/>
        <v>#N/A</v>
      </c>
      <c r="HG16" s="92" t="e">
        <f t="shared" ca="1" si="111"/>
        <v>#N/A</v>
      </c>
      <c r="HH16" s="92" t="e">
        <f t="shared" ca="1" si="111"/>
        <v>#N/A</v>
      </c>
      <c r="HI16" s="92" t="e">
        <f t="shared" ca="1" si="111"/>
        <v>#N/A</v>
      </c>
      <c r="HJ16" s="92" t="e">
        <f t="shared" ca="1" si="111"/>
        <v>#N/A</v>
      </c>
      <c r="HK16" s="92" t="e">
        <f t="shared" ca="1" si="111"/>
        <v>#N/A</v>
      </c>
      <c r="HL16" s="92" t="e">
        <f t="shared" ca="1" si="111"/>
        <v>#N/A</v>
      </c>
      <c r="HM16" s="92" t="e">
        <f t="shared" ca="1" si="111"/>
        <v>#N/A</v>
      </c>
      <c r="HN16" s="92" t="e">
        <f t="shared" ca="1" si="111"/>
        <v>#N/A</v>
      </c>
      <c r="HO16" s="92" t="e">
        <f t="shared" ref="HO16:IN16" ca="1" si="112">IFERROR(AVERAGE(HM14:HO14),NA())</f>
        <v>#N/A</v>
      </c>
      <c r="HP16" s="92" t="e">
        <f t="shared" ca="1" si="112"/>
        <v>#N/A</v>
      </c>
      <c r="HQ16" s="92" t="e">
        <f t="shared" ca="1" si="112"/>
        <v>#N/A</v>
      </c>
      <c r="HR16" s="92" t="e">
        <f t="shared" ca="1" si="112"/>
        <v>#N/A</v>
      </c>
      <c r="HS16" s="92" t="e">
        <f t="shared" ca="1" si="112"/>
        <v>#N/A</v>
      </c>
      <c r="HT16" s="92" t="e">
        <f t="shared" ca="1" si="112"/>
        <v>#N/A</v>
      </c>
      <c r="HU16" s="92" t="e">
        <f t="shared" ca="1" si="112"/>
        <v>#N/A</v>
      </c>
      <c r="HV16" s="92" t="e">
        <f t="shared" ca="1" si="112"/>
        <v>#N/A</v>
      </c>
      <c r="HW16" s="92" t="e">
        <f t="shared" ca="1" si="112"/>
        <v>#N/A</v>
      </c>
      <c r="HX16" s="92" t="e">
        <f t="shared" ca="1" si="112"/>
        <v>#N/A</v>
      </c>
      <c r="HY16" s="92" t="e">
        <f t="shared" ca="1" si="112"/>
        <v>#N/A</v>
      </c>
      <c r="HZ16" s="92" t="e">
        <f t="shared" ca="1" si="112"/>
        <v>#N/A</v>
      </c>
      <c r="IA16" s="92" t="e">
        <f t="shared" ca="1" si="112"/>
        <v>#N/A</v>
      </c>
      <c r="IB16" s="92" t="e">
        <f t="shared" ca="1" si="112"/>
        <v>#N/A</v>
      </c>
      <c r="IC16" s="92" t="e">
        <f t="shared" ca="1" si="112"/>
        <v>#N/A</v>
      </c>
      <c r="ID16" s="92" t="e">
        <f t="shared" ca="1" si="112"/>
        <v>#N/A</v>
      </c>
      <c r="IE16" s="92" t="e">
        <f t="shared" ca="1" si="112"/>
        <v>#N/A</v>
      </c>
      <c r="IF16" s="92" t="e">
        <f t="shared" ca="1" si="112"/>
        <v>#N/A</v>
      </c>
      <c r="IG16" s="92" t="e">
        <f t="shared" ca="1" si="112"/>
        <v>#N/A</v>
      </c>
      <c r="IH16" s="92" t="e">
        <f t="shared" ca="1" si="112"/>
        <v>#N/A</v>
      </c>
      <c r="II16" s="92" t="e">
        <f t="shared" ca="1" si="112"/>
        <v>#N/A</v>
      </c>
      <c r="IJ16" s="92" t="e">
        <f t="shared" ca="1" si="112"/>
        <v>#N/A</v>
      </c>
      <c r="IK16" s="92" t="e">
        <f t="shared" ca="1" si="112"/>
        <v>#N/A</v>
      </c>
      <c r="IL16" s="92" t="e">
        <f t="shared" ca="1" si="112"/>
        <v>#N/A</v>
      </c>
      <c r="IM16" s="92" t="e">
        <f t="shared" ca="1" si="112"/>
        <v>#N/A</v>
      </c>
      <c r="IN16" s="92" t="e">
        <f t="shared" ca="1" si="112"/>
        <v>#N/A</v>
      </c>
    </row>
    <row r="17" spans="2:248" x14ac:dyDescent="0.3">
      <c r="B17" s="19" t="s">
        <v>496</v>
      </c>
      <c r="C17" s="23">
        <v>2.5000000000000001E-2</v>
      </c>
      <c r="E17" s="91" t="s">
        <v>583</v>
      </c>
      <c r="F17" s="19" t="s">
        <v>566</v>
      </c>
      <c r="G17" s="92" t="e">
        <f t="shared" ref="G17:AC17" ca="1" si="113">IFERROR(AVERAGE(E15:G15),NA())</f>
        <v>#N/A</v>
      </c>
      <c r="H17" s="92" t="e">
        <f t="shared" ca="1" si="113"/>
        <v>#N/A</v>
      </c>
      <c r="I17" s="92" t="e">
        <f t="shared" ca="1" si="113"/>
        <v>#N/A</v>
      </c>
      <c r="J17" s="92" t="e">
        <f t="shared" ca="1" si="113"/>
        <v>#N/A</v>
      </c>
      <c r="K17" s="92">
        <f t="shared" ca="1" si="113"/>
        <v>0.12507446165460911</v>
      </c>
      <c r="L17" s="92">
        <f t="shared" ca="1" si="113"/>
        <v>0.15325701302526684</v>
      </c>
      <c r="M17" s="92">
        <f t="shared" ca="1" si="113"/>
        <v>0.16010574814576772</v>
      </c>
      <c r="N17" s="92">
        <f t="shared" ca="1" si="113"/>
        <v>0.16960651752011438</v>
      </c>
      <c r="O17" s="92">
        <f t="shared" ca="1" si="113"/>
        <v>0.18042456243718838</v>
      </c>
      <c r="P17" s="92">
        <f t="shared" ca="1" si="113"/>
        <v>0.19307471951665112</v>
      </c>
      <c r="Q17" s="92">
        <f t="shared" ca="1" si="113"/>
        <v>0.1897971860505451</v>
      </c>
      <c r="R17" s="92">
        <f t="shared" ca="1" si="113"/>
        <v>0.186068423623174</v>
      </c>
      <c r="S17" s="92">
        <f t="shared" ca="1" si="113"/>
        <v>0.18254515571959073</v>
      </c>
      <c r="T17" s="92">
        <f t="shared" ca="1" si="113"/>
        <v>0.18675845359456492</v>
      </c>
      <c r="U17" s="92">
        <f t="shared" ca="1" si="113"/>
        <v>0.19443539258681897</v>
      </c>
      <c r="V17" s="92">
        <f t="shared" ca="1" si="113"/>
        <v>0.20312402907844093</v>
      </c>
      <c r="W17" s="92">
        <f t="shared" ca="1" si="113"/>
        <v>0.24041787392395686</v>
      </c>
      <c r="X17" s="92">
        <f t="shared" ca="1" si="113"/>
        <v>0.27083994580889242</v>
      </c>
      <c r="Y17" s="92">
        <f t="shared" ca="1" si="113"/>
        <v>0.30107075140926182</v>
      </c>
      <c r="Z17" s="92">
        <f t="shared" ca="1" si="113"/>
        <v>0.30469121678872207</v>
      </c>
      <c r="AA17" s="92">
        <f t="shared" ca="1" si="113"/>
        <v>0.32233001716656068</v>
      </c>
      <c r="AB17" s="92">
        <f t="shared" ca="1" si="113"/>
        <v>0.32036091681841672</v>
      </c>
      <c r="AC17" s="92">
        <f t="shared" ca="1" si="113"/>
        <v>0.32035061468773551</v>
      </c>
      <c r="AD17" s="92">
        <f ca="1">IFERROR(AVERAGE(AB15:AD15),NA())</f>
        <v>0.30417101773099758</v>
      </c>
      <c r="AE17" s="92">
        <f t="shared" ref="AE17:CP17" ca="1" si="114">IFERROR(AVERAGE(AC15:AE15),NA())</f>
        <v>0.31034325343393881</v>
      </c>
      <c r="AF17" s="92">
        <f t="shared" ca="1" si="114"/>
        <v>0.3051697753408143</v>
      </c>
      <c r="AG17" s="92">
        <f t="shared" ca="1" si="114"/>
        <v>0.29480967933899477</v>
      </c>
      <c r="AH17" s="92">
        <f t="shared" ca="1" si="114"/>
        <v>0.27927817545206729</v>
      </c>
      <c r="AI17" s="92">
        <f t="shared" ca="1" si="114"/>
        <v>0.26845324985504943</v>
      </c>
      <c r="AJ17" s="92">
        <f t="shared" ca="1" si="114"/>
        <v>0.25583542813827931</v>
      </c>
      <c r="AK17" s="92">
        <f t="shared" ca="1" si="114"/>
        <v>0.2493636656996526</v>
      </c>
      <c r="AL17" s="92">
        <f t="shared" ca="1" si="114"/>
        <v>0.24029294433929901</v>
      </c>
      <c r="AM17" s="92">
        <f t="shared" ca="1" si="114"/>
        <v>0.23502934862188227</v>
      </c>
      <c r="AN17" s="92">
        <f t="shared" ca="1" si="114"/>
        <v>0.2217319754139857</v>
      </c>
      <c r="AO17" s="92" t="e">
        <f t="shared" ca="1" si="114"/>
        <v>#N/A</v>
      </c>
      <c r="AP17" s="92" t="e">
        <f t="shared" ca="1" si="114"/>
        <v>#N/A</v>
      </c>
      <c r="AQ17" s="92" t="e">
        <f t="shared" ca="1" si="114"/>
        <v>#N/A</v>
      </c>
      <c r="AR17" s="92" t="e">
        <f t="shared" ca="1" si="114"/>
        <v>#N/A</v>
      </c>
      <c r="AS17" s="92" t="e">
        <f t="shared" ca="1" si="114"/>
        <v>#N/A</v>
      </c>
      <c r="AT17" s="92" t="e">
        <f t="shared" ca="1" si="114"/>
        <v>#N/A</v>
      </c>
      <c r="AU17" s="92" t="e">
        <f t="shared" ca="1" si="114"/>
        <v>#N/A</v>
      </c>
      <c r="AV17" s="92" t="e">
        <f t="shared" ca="1" si="114"/>
        <v>#N/A</v>
      </c>
      <c r="AW17" s="92" t="e">
        <f t="shared" ca="1" si="114"/>
        <v>#N/A</v>
      </c>
      <c r="AX17" s="92" t="e">
        <f t="shared" ca="1" si="114"/>
        <v>#N/A</v>
      </c>
      <c r="AY17" s="92" t="e">
        <f t="shared" ca="1" si="114"/>
        <v>#N/A</v>
      </c>
      <c r="AZ17" s="92" t="e">
        <f t="shared" ca="1" si="114"/>
        <v>#N/A</v>
      </c>
      <c r="BA17" s="92" t="e">
        <f t="shared" ca="1" si="114"/>
        <v>#N/A</v>
      </c>
      <c r="BB17" s="92" t="e">
        <f t="shared" ca="1" si="114"/>
        <v>#N/A</v>
      </c>
      <c r="BC17" s="92" t="e">
        <f t="shared" ca="1" si="114"/>
        <v>#N/A</v>
      </c>
      <c r="BD17" s="92" t="e">
        <f t="shared" ca="1" si="114"/>
        <v>#N/A</v>
      </c>
      <c r="BE17" s="92" t="e">
        <f t="shared" ca="1" si="114"/>
        <v>#N/A</v>
      </c>
      <c r="BF17" s="92" t="e">
        <f t="shared" ca="1" si="114"/>
        <v>#N/A</v>
      </c>
      <c r="BG17" s="92" t="e">
        <f t="shared" ca="1" si="114"/>
        <v>#N/A</v>
      </c>
      <c r="BH17" s="92" t="e">
        <f t="shared" ca="1" si="114"/>
        <v>#N/A</v>
      </c>
      <c r="BI17" s="92" t="e">
        <f t="shared" ca="1" si="114"/>
        <v>#N/A</v>
      </c>
      <c r="BJ17" s="92" t="e">
        <f t="shared" ca="1" si="114"/>
        <v>#N/A</v>
      </c>
      <c r="BK17" s="92" t="e">
        <f t="shared" ca="1" si="114"/>
        <v>#N/A</v>
      </c>
      <c r="BL17" s="92" t="e">
        <f t="shared" ca="1" si="114"/>
        <v>#N/A</v>
      </c>
      <c r="BM17" s="92" t="e">
        <f t="shared" ca="1" si="114"/>
        <v>#N/A</v>
      </c>
      <c r="BN17" s="92" t="e">
        <f t="shared" ca="1" si="114"/>
        <v>#N/A</v>
      </c>
      <c r="BO17" s="92" t="e">
        <f t="shared" ca="1" si="114"/>
        <v>#N/A</v>
      </c>
      <c r="BP17" s="92" t="e">
        <f t="shared" ca="1" si="114"/>
        <v>#N/A</v>
      </c>
      <c r="BQ17" s="92" t="e">
        <f t="shared" ca="1" si="114"/>
        <v>#N/A</v>
      </c>
      <c r="BR17" s="92" t="e">
        <f t="shared" ca="1" si="114"/>
        <v>#N/A</v>
      </c>
      <c r="BS17" s="92" t="e">
        <f t="shared" ca="1" si="114"/>
        <v>#N/A</v>
      </c>
      <c r="BT17" s="92" t="e">
        <f t="shared" ca="1" si="114"/>
        <v>#N/A</v>
      </c>
      <c r="BU17" s="92" t="e">
        <f t="shared" ca="1" si="114"/>
        <v>#N/A</v>
      </c>
      <c r="BV17" s="92" t="e">
        <f t="shared" ca="1" si="114"/>
        <v>#N/A</v>
      </c>
      <c r="BW17" s="92" t="e">
        <f t="shared" ca="1" si="114"/>
        <v>#N/A</v>
      </c>
      <c r="BX17" s="92" t="e">
        <f t="shared" ca="1" si="114"/>
        <v>#N/A</v>
      </c>
      <c r="BY17" s="92" t="e">
        <f t="shared" ca="1" si="114"/>
        <v>#N/A</v>
      </c>
      <c r="BZ17" s="92" t="e">
        <f t="shared" ca="1" si="114"/>
        <v>#N/A</v>
      </c>
      <c r="CA17" s="92" t="e">
        <f t="shared" ca="1" si="114"/>
        <v>#N/A</v>
      </c>
      <c r="CB17" s="92" t="e">
        <f t="shared" ca="1" si="114"/>
        <v>#N/A</v>
      </c>
      <c r="CC17" s="92" t="e">
        <f t="shared" ca="1" si="114"/>
        <v>#N/A</v>
      </c>
      <c r="CD17" s="92" t="e">
        <f t="shared" ca="1" si="114"/>
        <v>#N/A</v>
      </c>
      <c r="CE17" s="92" t="e">
        <f t="shared" ca="1" si="114"/>
        <v>#N/A</v>
      </c>
      <c r="CF17" s="92" t="e">
        <f t="shared" ca="1" si="114"/>
        <v>#N/A</v>
      </c>
      <c r="CG17" s="92" t="e">
        <f t="shared" ca="1" si="114"/>
        <v>#N/A</v>
      </c>
      <c r="CH17" s="92" t="e">
        <f t="shared" ca="1" si="114"/>
        <v>#N/A</v>
      </c>
      <c r="CI17" s="92" t="e">
        <f t="shared" ca="1" si="114"/>
        <v>#N/A</v>
      </c>
      <c r="CJ17" s="92" t="e">
        <f t="shared" ca="1" si="114"/>
        <v>#N/A</v>
      </c>
      <c r="CK17" s="92" t="e">
        <f t="shared" ca="1" si="114"/>
        <v>#N/A</v>
      </c>
      <c r="CL17" s="92" t="e">
        <f t="shared" ca="1" si="114"/>
        <v>#N/A</v>
      </c>
      <c r="CM17" s="92" t="e">
        <f t="shared" ca="1" si="114"/>
        <v>#N/A</v>
      </c>
      <c r="CN17" s="92" t="e">
        <f t="shared" ca="1" si="114"/>
        <v>#N/A</v>
      </c>
      <c r="CO17" s="92" t="e">
        <f t="shared" ca="1" si="114"/>
        <v>#N/A</v>
      </c>
      <c r="CP17" s="92" t="e">
        <f t="shared" ca="1" si="114"/>
        <v>#N/A</v>
      </c>
      <c r="CQ17" s="92" t="e">
        <f t="shared" ref="CQ17:FB17" ca="1" si="115">IFERROR(AVERAGE(CO15:CQ15),NA())</f>
        <v>#N/A</v>
      </c>
      <c r="CR17" s="92" t="e">
        <f t="shared" ca="1" si="115"/>
        <v>#N/A</v>
      </c>
      <c r="CS17" s="92" t="e">
        <f t="shared" ca="1" si="115"/>
        <v>#N/A</v>
      </c>
      <c r="CT17" s="92" t="e">
        <f t="shared" ca="1" si="115"/>
        <v>#N/A</v>
      </c>
      <c r="CU17" s="92" t="e">
        <f t="shared" ca="1" si="115"/>
        <v>#N/A</v>
      </c>
      <c r="CV17" s="92" t="e">
        <f t="shared" ca="1" si="115"/>
        <v>#N/A</v>
      </c>
      <c r="CW17" s="92" t="e">
        <f t="shared" ca="1" si="115"/>
        <v>#N/A</v>
      </c>
      <c r="CX17" s="92" t="e">
        <f t="shared" ca="1" si="115"/>
        <v>#N/A</v>
      </c>
      <c r="CY17" s="92" t="e">
        <f t="shared" ca="1" si="115"/>
        <v>#N/A</v>
      </c>
      <c r="CZ17" s="92" t="e">
        <f t="shared" ca="1" si="115"/>
        <v>#N/A</v>
      </c>
      <c r="DA17" s="92" t="e">
        <f t="shared" ca="1" si="115"/>
        <v>#N/A</v>
      </c>
      <c r="DB17" s="92" t="e">
        <f t="shared" ca="1" si="115"/>
        <v>#N/A</v>
      </c>
      <c r="DC17" s="92" t="e">
        <f t="shared" ca="1" si="115"/>
        <v>#N/A</v>
      </c>
      <c r="DD17" s="92" t="e">
        <f t="shared" ca="1" si="115"/>
        <v>#N/A</v>
      </c>
      <c r="DE17" s="92" t="e">
        <f t="shared" ca="1" si="115"/>
        <v>#N/A</v>
      </c>
      <c r="DF17" s="92" t="e">
        <f t="shared" ca="1" si="115"/>
        <v>#N/A</v>
      </c>
      <c r="DG17" s="92" t="e">
        <f t="shared" ca="1" si="115"/>
        <v>#N/A</v>
      </c>
      <c r="DH17" s="92" t="e">
        <f t="shared" ca="1" si="115"/>
        <v>#N/A</v>
      </c>
      <c r="DI17" s="92" t="e">
        <f t="shared" ca="1" si="115"/>
        <v>#N/A</v>
      </c>
      <c r="DJ17" s="92" t="e">
        <f t="shared" ca="1" si="115"/>
        <v>#N/A</v>
      </c>
      <c r="DK17" s="92" t="e">
        <f t="shared" ca="1" si="115"/>
        <v>#N/A</v>
      </c>
      <c r="DL17" s="92" t="e">
        <f t="shared" ca="1" si="115"/>
        <v>#N/A</v>
      </c>
      <c r="DM17" s="92" t="e">
        <f t="shared" ca="1" si="115"/>
        <v>#N/A</v>
      </c>
      <c r="DN17" s="92" t="e">
        <f t="shared" ca="1" si="115"/>
        <v>#N/A</v>
      </c>
      <c r="DO17" s="92" t="e">
        <f t="shared" ca="1" si="115"/>
        <v>#N/A</v>
      </c>
      <c r="DP17" s="92" t="e">
        <f t="shared" ca="1" si="115"/>
        <v>#N/A</v>
      </c>
      <c r="DQ17" s="92" t="e">
        <f t="shared" ca="1" si="115"/>
        <v>#N/A</v>
      </c>
      <c r="DR17" s="92" t="e">
        <f t="shared" ca="1" si="115"/>
        <v>#N/A</v>
      </c>
      <c r="DS17" s="92" t="e">
        <f t="shared" ca="1" si="115"/>
        <v>#N/A</v>
      </c>
      <c r="DT17" s="92" t="e">
        <f t="shared" ca="1" si="115"/>
        <v>#N/A</v>
      </c>
      <c r="DU17" s="92" t="e">
        <f t="shared" ca="1" si="115"/>
        <v>#N/A</v>
      </c>
      <c r="DV17" s="92" t="e">
        <f t="shared" ca="1" si="115"/>
        <v>#N/A</v>
      </c>
      <c r="DW17" s="92" t="e">
        <f t="shared" ca="1" si="115"/>
        <v>#N/A</v>
      </c>
      <c r="DX17" s="92" t="e">
        <f t="shared" ca="1" si="115"/>
        <v>#N/A</v>
      </c>
      <c r="DY17" s="92" t="e">
        <f t="shared" ca="1" si="115"/>
        <v>#N/A</v>
      </c>
      <c r="DZ17" s="92" t="e">
        <f t="shared" ca="1" si="115"/>
        <v>#N/A</v>
      </c>
      <c r="EA17" s="92" t="e">
        <f t="shared" ca="1" si="115"/>
        <v>#N/A</v>
      </c>
      <c r="EB17" s="92" t="e">
        <f t="shared" ca="1" si="115"/>
        <v>#N/A</v>
      </c>
      <c r="EC17" s="92" t="e">
        <f t="shared" ca="1" si="115"/>
        <v>#N/A</v>
      </c>
      <c r="ED17" s="92" t="e">
        <f t="shared" ca="1" si="115"/>
        <v>#N/A</v>
      </c>
      <c r="EE17" s="92" t="e">
        <f t="shared" ca="1" si="115"/>
        <v>#N/A</v>
      </c>
      <c r="EF17" s="92" t="e">
        <f t="shared" ca="1" si="115"/>
        <v>#N/A</v>
      </c>
      <c r="EG17" s="92" t="e">
        <f t="shared" ca="1" si="115"/>
        <v>#N/A</v>
      </c>
      <c r="EH17" s="92" t="e">
        <f t="shared" ca="1" si="115"/>
        <v>#N/A</v>
      </c>
      <c r="EI17" s="92" t="e">
        <f t="shared" ca="1" si="115"/>
        <v>#N/A</v>
      </c>
      <c r="EJ17" s="92" t="e">
        <f t="shared" ca="1" si="115"/>
        <v>#N/A</v>
      </c>
      <c r="EK17" s="92" t="e">
        <f t="shared" ca="1" si="115"/>
        <v>#N/A</v>
      </c>
      <c r="EL17" s="92" t="e">
        <f t="shared" ca="1" si="115"/>
        <v>#N/A</v>
      </c>
      <c r="EM17" s="92" t="e">
        <f t="shared" ca="1" si="115"/>
        <v>#N/A</v>
      </c>
      <c r="EN17" s="92" t="e">
        <f t="shared" ca="1" si="115"/>
        <v>#N/A</v>
      </c>
      <c r="EO17" s="92" t="e">
        <f t="shared" ca="1" si="115"/>
        <v>#N/A</v>
      </c>
      <c r="EP17" s="92" t="e">
        <f t="shared" ca="1" si="115"/>
        <v>#N/A</v>
      </c>
      <c r="EQ17" s="92" t="e">
        <f t="shared" ca="1" si="115"/>
        <v>#N/A</v>
      </c>
      <c r="ER17" s="92" t="e">
        <f t="shared" ca="1" si="115"/>
        <v>#N/A</v>
      </c>
      <c r="ES17" s="92" t="e">
        <f t="shared" ca="1" si="115"/>
        <v>#N/A</v>
      </c>
      <c r="ET17" s="92" t="e">
        <f t="shared" ca="1" si="115"/>
        <v>#N/A</v>
      </c>
      <c r="EU17" s="92" t="e">
        <f t="shared" ca="1" si="115"/>
        <v>#N/A</v>
      </c>
      <c r="EV17" s="92" t="e">
        <f t="shared" ca="1" si="115"/>
        <v>#N/A</v>
      </c>
      <c r="EW17" s="92" t="e">
        <f t="shared" ca="1" si="115"/>
        <v>#N/A</v>
      </c>
      <c r="EX17" s="92" t="e">
        <f t="shared" ca="1" si="115"/>
        <v>#N/A</v>
      </c>
      <c r="EY17" s="92" t="e">
        <f t="shared" ca="1" si="115"/>
        <v>#N/A</v>
      </c>
      <c r="EZ17" s="92" t="e">
        <f t="shared" ca="1" si="115"/>
        <v>#N/A</v>
      </c>
      <c r="FA17" s="92" t="e">
        <f t="shared" ca="1" si="115"/>
        <v>#N/A</v>
      </c>
      <c r="FB17" s="92" t="e">
        <f t="shared" ca="1" si="115"/>
        <v>#N/A</v>
      </c>
      <c r="FC17" s="92" t="e">
        <f t="shared" ref="FC17:HN17" ca="1" si="116">IFERROR(AVERAGE(FA15:FC15),NA())</f>
        <v>#N/A</v>
      </c>
      <c r="FD17" s="92" t="e">
        <f t="shared" ca="1" si="116"/>
        <v>#N/A</v>
      </c>
      <c r="FE17" s="92" t="e">
        <f t="shared" ca="1" si="116"/>
        <v>#N/A</v>
      </c>
      <c r="FF17" s="92" t="e">
        <f t="shared" ca="1" si="116"/>
        <v>#N/A</v>
      </c>
      <c r="FG17" s="92" t="e">
        <f t="shared" ca="1" si="116"/>
        <v>#N/A</v>
      </c>
      <c r="FH17" s="92" t="e">
        <f t="shared" ca="1" si="116"/>
        <v>#N/A</v>
      </c>
      <c r="FI17" s="92" t="e">
        <f t="shared" ca="1" si="116"/>
        <v>#N/A</v>
      </c>
      <c r="FJ17" s="92" t="e">
        <f t="shared" ca="1" si="116"/>
        <v>#N/A</v>
      </c>
      <c r="FK17" s="92" t="e">
        <f t="shared" ca="1" si="116"/>
        <v>#N/A</v>
      </c>
      <c r="FL17" s="92" t="e">
        <f t="shared" ca="1" si="116"/>
        <v>#N/A</v>
      </c>
      <c r="FM17" s="92" t="e">
        <f t="shared" ca="1" si="116"/>
        <v>#N/A</v>
      </c>
      <c r="FN17" s="92" t="e">
        <f t="shared" ca="1" si="116"/>
        <v>#N/A</v>
      </c>
      <c r="FO17" s="92" t="e">
        <f t="shared" ca="1" si="116"/>
        <v>#N/A</v>
      </c>
      <c r="FP17" s="92" t="e">
        <f t="shared" ca="1" si="116"/>
        <v>#N/A</v>
      </c>
      <c r="FQ17" s="92" t="e">
        <f t="shared" ca="1" si="116"/>
        <v>#N/A</v>
      </c>
      <c r="FR17" s="92" t="e">
        <f t="shared" ca="1" si="116"/>
        <v>#N/A</v>
      </c>
      <c r="FS17" s="92" t="e">
        <f t="shared" ca="1" si="116"/>
        <v>#N/A</v>
      </c>
      <c r="FT17" s="92" t="e">
        <f t="shared" ca="1" si="116"/>
        <v>#N/A</v>
      </c>
      <c r="FU17" s="92" t="e">
        <f t="shared" ca="1" si="116"/>
        <v>#N/A</v>
      </c>
      <c r="FV17" s="92" t="e">
        <f t="shared" ca="1" si="116"/>
        <v>#N/A</v>
      </c>
      <c r="FW17" s="92" t="e">
        <f t="shared" ca="1" si="116"/>
        <v>#N/A</v>
      </c>
      <c r="FX17" s="92" t="e">
        <f t="shared" ca="1" si="116"/>
        <v>#N/A</v>
      </c>
      <c r="FY17" s="92" t="e">
        <f t="shared" ca="1" si="116"/>
        <v>#N/A</v>
      </c>
      <c r="FZ17" s="92" t="e">
        <f t="shared" ca="1" si="116"/>
        <v>#N/A</v>
      </c>
      <c r="GA17" s="92" t="e">
        <f t="shared" ca="1" si="116"/>
        <v>#N/A</v>
      </c>
      <c r="GB17" s="92" t="e">
        <f t="shared" ca="1" si="116"/>
        <v>#N/A</v>
      </c>
      <c r="GC17" s="92" t="e">
        <f t="shared" ca="1" si="116"/>
        <v>#N/A</v>
      </c>
      <c r="GD17" s="92" t="e">
        <f t="shared" ca="1" si="116"/>
        <v>#N/A</v>
      </c>
      <c r="GE17" s="92" t="e">
        <f t="shared" ca="1" si="116"/>
        <v>#N/A</v>
      </c>
      <c r="GF17" s="92" t="e">
        <f t="shared" ca="1" si="116"/>
        <v>#N/A</v>
      </c>
      <c r="GG17" s="92" t="e">
        <f t="shared" ca="1" si="116"/>
        <v>#N/A</v>
      </c>
      <c r="GH17" s="92" t="e">
        <f t="shared" ca="1" si="116"/>
        <v>#N/A</v>
      </c>
      <c r="GI17" s="92" t="e">
        <f t="shared" ca="1" si="116"/>
        <v>#N/A</v>
      </c>
      <c r="GJ17" s="92" t="e">
        <f t="shared" ca="1" si="116"/>
        <v>#N/A</v>
      </c>
      <c r="GK17" s="92" t="e">
        <f t="shared" ca="1" si="116"/>
        <v>#N/A</v>
      </c>
      <c r="GL17" s="92" t="e">
        <f t="shared" ca="1" si="116"/>
        <v>#N/A</v>
      </c>
      <c r="GM17" s="92" t="e">
        <f t="shared" ca="1" si="116"/>
        <v>#N/A</v>
      </c>
      <c r="GN17" s="92" t="e">
        <f t="shared" ca="1" si="116"/>
        <v>#N/A</v>
      </c>
      <c r="GO17" s="92" t="e">
        <f t="shared" ca="1" si="116"/>
        <v>#N/A</v>
      </c>
      <c r="GP17" s="92" t="e">
        <f t="shared" ca="1" si="116"/>
        <v>#N/A</v>
      </c>
      <c r="GQ17" s="92" t="e">
        <f t="shared" ca="1" si="116"/>
        <v>#N/A</v>
      </c>
      <c r="GR17" s="92" t="e">
        <f t="shared" ca="1" si="116"/>
        <v>#N/A</v>
      </c>
      <c r="GS17" s="92" t="e">
        <f t="shared" ca="1" si="116"/>
        <v>#N/A</v>
      </c>
      <c r="GT17" s="92" t="e">
        <f t="shared" ca="1" si="116"/>
        <v>#N/A</v>
      </c>
      <c r="GU17" s="92" t="e">
        <f t="shared" ca="1" si="116"/>
        <v>#N/A</v>
      </c>
      <c r="GV17" s="92" t="e">
        <f t="shared" ca="1" si="116"/>
        <v>#N/A</v>
      </c>
      <c r="GW17" s="92" t="e">
        <f t="shared" ca="1" si="116"/>
        <v>#N/A</v>
      </c>
      <c r="GX17" s="92" t="e">
        <f t="shared" ca="1" si="116"/>
        <v>#N/A</v>
      </c>
      <c r="GY17" s="92" t="e">
        <f t="shared" ca="1" si="116"/>
        <v>#N/A</v>
      </c>
      <c r="GZ17" s="92" t="e">
        <f t="shared" ca="1" si="116"/>
        <v>#N/A</v>
      </c>
      <c r="HA17" s="92" t="e">
        <f t="shared" ca="1" si="116"/>
        <v>#N/A</v>
      </c>
      <c r="HB17" s="92" t="e">
        <f t="shared" ca="1" si="116"/>
        <v>#N/A</v>
      </c>
      <c r="HC17" s="92" t="e">
        <f t="shared" ca="1" si="116"/>
        <v>#N/A</v>
      </c>
      <c r="HD17" s="92" t="e">
        <f t="shared" ca="1" si="116"/>
        <v>#N/A</v>
      </c>
      <c r="HE17" s="92" t="e">
        <f t="shared" ca="1" si="116"/>
        <v>#N/A</v>
      </c>
      <c r="HF17" s="92" t="e">
        <f t="shared" ca="1" si="116"/>
        <v>#N/A</v>
      </c>
      <c r="HG17" s="92" t="e">
        <f t="shared" ca="1" si="116"/>
        <v>#N/A</v>
      </c>
      <c r="HH17" s="92" t="e">
        <f t="shared" ca="1" si="116"/>
        <v>#N/A</v>
      </c>
      <c r="HI17" s="92" t="e">
        <f t="shared" ca="1" si="116"/>
        <v>#N/A</v>
      </c>
      <c r="HJ17" s="92" t="e">
        <f t="shared" ca="1" si="116"/>
        <v>#N/A</v>
      </c>
      <c r="HK17" s="92" t="e">
        <f t="shared" ca="1" si="116"/>
        <v>#N/A</v>
      </c>
      <c r="HL17" s="92" t="e">
        <f t="shared" ca="1" si="116"/>
        <v>#N/A</v>
      </c>
      <c r="HM17" s="92" t="e">
        <f t="shared" ca="1" si="116"/>
        <v>#N/A</v>
      </c>
      <c r="HN17" s="92" t="e">
        <f t="shared" ca="1" si="116"/>
        <v>#N/A</v>
      </c>
      <c r="HO17" s="92" t="e">
        <f t="shared" ref="HO17:IN17" ca="1" si="117">IFERROR(AVERAGE(HM15:HO15),NA())</f>
        <v>#N/A</v>
      </c>
      <c r="HP17" s="92" t="e">
        <f t="shared" ca="1" si="117"/>
        <v>#N/A</v>
      </c>
      <c r="HQ17" s="92" t="e">
        <f t="shared" ca="1" si="117"/>
        <v>#N/A</v>
      </c>
      <c r="HR17" s="92" t="e">
        <f t="shared" ca="1" si="117"/>
        <v>#N/A</v>
      </c>
      <c r="HS17" s="92" t="e">
        <f t="shared" ca="1" si="117"/>
        <v>#N/A</v>
      </c>
      <c r="HT17" s="92" t="e">
        <f t="shared" ca="1" si="117"/>
        <v>#N/A</v>
      </c>
      <c r="HU17" s="92" t="e">
        <f t="shared" ca="1" si="117"/>
        <v>#N/A</v>
      </c>
      <c r="HV17" s="92" t="e">
        <f t="shared" ca="1" si="117"/>
        <v>#N/A</v>
      </c>
      <c r="HW17" s="92" t="e">
        <f t="shared" ca="1" si="117"/>
        <v>#N/A</v>
      </c>
      <c r="HX17" s="92" t="e">
        <f t="shared" ca="1" si="117"/>
        <v>#N/A</v>
      </c>
      <c r="HY17" s="92" t="e">
        <f t="shared" ca="1" si="117"/>
        <v>#N/A</v>
      </c>
      <c r="HZ17" s="92" t="e">
        <f t="shared" ca="1" si="117"/>
        <v>#N/A</v>
      </c>
      <c r="IA17" s="92" t="e">
        <f t="shared" ca="1" si="117"/>
        <v>#N/A</v>
      </c>
      <c r="IB17" s="92" t="e">
        <f t="shared" ca="1" si="117"/>
        <v>#N/A</v>
      </c>
      <c r="IC17" s="92" t="e">
        <f t="shared" ca="1" si="117"/>
        <v>#N/A</v>
      </c>
      <c r="ID17" s="92" t="e">
        <f t="shared" ca="1" si="117"/>
        <v>#N/A</v>
      </c>
      <c r="IE17" s="92" t="e">
        <f t="shared" ca="1" si="117"/>
        <v>#N/A</v>
      </c>
      <c r="IF17" s="92" t="e">
        <f t="shared" ca="1" si="117"/>
        <v>#N/A</v>
      </c>
      <c r="IG17" s="92" t="e">
        <f t="shared" ca="1" si="117"/>
        <v>#N/A</v>
      </c>
      <c r="IH17" s="92" t="e">
        <f t="shared" ca="1" si="117"/>
        <v>#N/A</v>
      </c>
      <c r="II17" s="92" t="e">
        <f t="shared" ca="1" si="117"/>
        <v>#N/A</v>
      </c>
      <c r="IJ17" s="92" t="e">
        <f t="shared" ca="1" si="117"/>
        <v>#N/A</v>
      </c>
      <c r="IK17" s="92" t="e">
        <f t="shared" ca="1" si="117"/>
        <v>#N/A</v>
      </c>
      <c r="IL17" s="92" t="e">
        <f t="shared" ca="1" si="117"/>
        <v>#N/A</v>
      </c>
      <c r="IM17" s="92" t="e">
        <f t="shared" ca="1" si="117"/>
        <v>#N/A</v>
      </c>
      <c r="IN17" s="92" t="e">
        <f t="shared" ca="1" si="117"/>
        <v>#N/A</v>
      </c>
    </row>
    <row r="19" spans="2:248" x14ac:dyDescent="0.3">
      <c r="B19" s="19" t="s">
        <v>477</v>
      </c>
      <c r="C19" s="40">
        <f>VLOOKUP(B2,Country_Data!B:J,9,FALSE)</f>
        <v>331002651</v>
      </c>
      <c r="F19" s="19" t="s">
        <v>464</v>
      </c>
      <c r="G19" s="40">
        <f>$C$16</f>
        <v>96983.776743000009</v>
      </c>
      <c r="H19" s="40">
        <f t="shared" ref="H19:BS19" si="118">$C$16</f>
        <v>96983.776743000009</v>
      </c>
      <c r="I19" s="40">
        <f t="shared" si="118"/>
        <v>96983.776743000009</v>
      </c>
      <c r="J19" s="40">
        <f t="shared" si="118"/>
        <v>96983.776743000009</v>
      </c>
      <c r="K19" s="40">
        <f t="shared" si="118"/>
        <v>96983.776743000009</v>
      </c>
      <c r="L19" s="40">
        <f t="shared" si="118"/>
        <v>96983.776743000009</v>
      </c>
      <c r="M19" s="40">
        <f t="shared" si="118"/>
        <v>96983.776743000009</v>
      </c>
      <c r="N19" s="40">
        <f t="shared" si="118"/>
        <v>96983.776743000009</v>
      </c>
      <c r="O19" s="40">
        <f t="shared" si="118"/>
        <v>96983.776743000009</v>
      </c>
      <c r="P19" s="40">
        <f t="shared" si="118"/>
        <v>96983.776743000009</v>
      </c>
      <c r="Q19" s="40">
        <f t="shared" si="118"/>
        <v>96983.776743000009</v>
      </c>
      <c r="R19" s="40">
        <f t="shared" si="118"/>
        <v>96983.776743000009</v>
      </c>
      <c r="S19" s="40">
        <f t="shared" si="118"/>
        <v>96983.776743000009</v>
      </c>
      <c r="T19" s="40">
        <f t="shared" si="118"/>
        <v>96983.776743000009</v>
      </c>
      <c r="U19" s="40">
        <f t="shared" si="118"/>
        <v>96983.776743000009</v>
      </c>
      <c r="V19" s="40">
        <f t="shared" si="118"/>
        <v>96983.776743000009</v>
      </c>
      <c r="W19" s="40">
        <f t="shared" si="118"/>
        <v>96983.776743000009</v>
      </c>
      <c r="X19" s="40">
        <f t="shared" si="118"/>
        <v>96983.776743000009</v>
      </c>
      <c r="Y19" s="40">
        <f t="shared" si="118"/>
        <v>96983.776743000009</v>
      </c>
      <c r="Z19" s="40">
        <f t="shared" si="118"/>
        <v>96983.776743000009</v>
      </c>
      <c r="AA19" s="40">
        <f t="shared" si="118"/>
        <v>96983.776743000009</v>
      </c>
      <c r="AB19" s="40">
        <f t="shared" si="118"/>
        <v>96983.776743000009</v>
      </c>
      <c r="AC19" s="40">
        <f t="shared" si="118"/>
        <v>96983.776743000009</v>
      </c>
      <c r="AD19" s="40">
        <f t="shared" si="118"/>
        <v>96983.776743000009</v>
      </c>
      <c r="AE19" s="40">
        <f t="shared" si="118"/>
        <v>96983.776743000009</v>
      </c>
      <c r="AF19" s="40">
        <f t="shared" si="118"/>
        <v>96983.776743000009</v>
      </c>
      <c r="AG19" s="40">
        <f t="shared" si="118"/>
        <v>96983.776743000009</v>
      </c>
      <c r="AH19" s="40">
        <f t="shared" si="118"/>
        <v>96983.776743000009</v>
      </c>
      <c r="AI19" s="40">
        <f t="shared" si="118"/>
        <v>96983.776743000009</v>
      </c>
      <c r="AJ19" s="40">
        <f t="shared" si="118"/>
        <v>96983.776743000009</v>
      </c>
      <c r="AK19" s="40">
        <f t="shared" si="118"/>
        <v>96983.776743000009</v>
      </c>
      <c r="AL19" s="40">
        <f t="shared" si="118"/>
        <v>96983.776743000009</v>
      </c>
      <c r="AM19" s="40">
        <f t="shared" si="118"/>
        <v>96983.776743000009</v>
      </c>
      <c r="AN19" s="40">
        <f t="shared" si="118"/>
        <v>96983.776743000009</v>
      </c>
      <c r="AO19" s="40">
        <f t="shared" si="118"/>
        <v>96983.776743000009</v>
      </c>
      <c r="AP19" s="40">
        <f t="shared" si="118"/>
        <v>96983.776743000009</v>
      </c>
      <c r="AQ19" s="40">
        <f t="shared" si="118"/>
        <v>96983.776743000009</v>
      </c>
      <c r="AR19" s="40">
        <f t="shared" si="118"/>
        <v>96983.776743000009</v>
      </c>
      <c r="AS19" s="40">
        <f t="shared" si="118"/>
        <v>96983.776743000009</v>
      </c>
      <c r="AT19" s="40">
        <f t="shared" si="118"/>
        <v>96983.776743000009</v>
      </c>
      <c r="AU19" s="40">
        <f t="shared" si="118"/>
        <v>96983.776743000009</v>
      </c>
      <c r="AV19" s="40">
        <f t="shared" si="118"/>
        <v>96983.776743000009</v>
      </c>
      <c r="AW19" s="40">
        <f t="shared" si="118"/>
        <v>96983.776743000009</v>
      </c>
      <c r="AX19" s="40">
        <f t="shared" si="118"/>
        <v>96983.776743000009</v>
      </c>
      <c r="AY19" s="40">
        <f t="shared" si="118"/>
        <v>96983.776743000009</v>
      </c>
      <c r="AZ19" s="40">
        <f t="shared" si="118"/>
        <v>96983.776743000009</v>
      </c>
      <c r="BA19" s="40">
        <f t="shared" si="118"/>
        <v>96983.776743000009</v>
      </c>
      <c r="BB19" s="40">
        <f t="shared" si="118"/>
        <v>96983.776743000009</v>
      </c>
      <c r="BC19" s="40">
        <f t="shared" si="118"/>
        <v>96983.776743000009</v>
      </c>
      <c r="BD19" s="40">
        <f t="shared" si="118"/>
        <v>96983.776743000009</v>
      </c>
      <c r="BE19" s="40">
        <f t="shared" si="118"/>
        <v>96983.776743000009</v>
      </c>
      <c r="BF19" s="40">
        <f t="shared" si="118"/>
        <v>96983.776743000009</v>
      </c>
      <c r="BG19" s="40">
        <f t="shared" si="118"/>
        <v>96983.776743000009</v>
      </c>
      <c r="BH19" s="40">
        <f t="shared" si="118"/>
        <v>96983.776743000009</v>
      </c>
      <c r="BI19" s="40">
        <f t="shared" si="118"/>
        <v>96983.776743000009</v>
      </c>
      <c r="BJ19" s="40">
        <f t="shared" si="118"/>
        <v>96983.776743000009</v>
      </c>
      <c r="BK19" s="40">
        <f t="shared" si="118"/>
        <v>96983.776743000009</v>
      </c>
      <c r="BL19" s="40">
        <f t="shared" si="118"/>
        <v>96983.776743000009</v>
      </c>
      <c r="BM19" s="40">
        <f t="shared" si="118"/>
        <v>96983.776743000009</v>
      </c>
      <c r="BN19" s="40">
        <f t="shared" si="118"/>
        <v>96983.776743000009</v>
      </c>
      <c r="BO19" s="40">
        <f t="shared" si="118"/>
        <v>96983.776743000009</v>
      </c>
      <c r="BP19" s="40">
        <f t="shared" si="118"/>
        <v>96983.776743000009</v>
      </c>
      <c r="BQ19" s="40">
        <f t="shared" si="118"/>
        <v>96983.776743000009</v>
      </c>
      <c r="BR19" s="40">
        <f t="shared" si="118"/>
        <v>96983.776743000009</v>
      </c>
      <c r="BS19" s="40">
        <f t="shared" si="118"/>
        <v>96983.776743000009</v>
      </c>
      <c r="BT19" s="40">
        <f t="shared" ref="BT19:EE19" si="119">$C$16</f>
        <v>96983.776743000009</v>
      </c>
      <c r="BU19" s="40">
        <f t="shared" si="119"/>
        <v>96983.776743000009</v>
      </c>
      <c r="BV19" s="40">
        <f t="shared" si="119"/>
        <v>96983.776743000009</v>
      </c>
      <c r="BW19" s="40">
        <f t="shared" si="119"/>
        <v>96983.776743000009</v>
      </c>
      <c r="BX19" s="40">
        <f t="shared" si="119"/>
        <v>96983.776743000009</v>
      </c>
      <c r="BY19" s="40">
        <f t="shared" si="119"/>
        <v>96983.776743000009</v>
      </c>
      <c r="BZ19" s="40">
        <f t="shared" si="119"/>
        <v>96983.776743000009</v>
      </c>
      <c r="CA19" s="40">
        <f t="shared" si="119"/>
        <v>96983.776743000009</v>
      </c>
      <c r="CB19" s="40">
        <f t="shared" si="119"/>
        <v>96983.776743000009</v>
      </c>
      <c r="CC19" s="40">
        <f t="shared" si="119"/>
        <v>96983.776743000009</v>
      </c>
      <c r="CD19" s="40">
        <f t="shared" si="119"/>
        <v>96983.776743000009</v>
      </c>
      <c r="CE19" s="40">
        <f t="shared" si="119"/>
        <v>96983.776743000009</v>
      </c>
      <c r="CF19" s="40">
        <f t="shared" si="119"/>
        <v>96983.776743000009</v>
      </c>
      <c r="CG19" s="40">
        <f t="shared" si="119"/>
        <v>96983.776743000009</v>
      </c>
      <c r="CH19" s="40">
        <f t="shared" si="119"/>
        <v>96983.776743000009</v>
      </c>
      <c r="CI19" s="40">
        <f t="shared" si="119"/>
        <v>96983.776743000009</v>
      </c>
      <c r="CJ19" s="40">
        <f t="shared" si="119"/>
        <v>96983.776743000009</v>
      </c>
      <c r="CK19" s="40">
        <f t="shared" si="119"/>
        <v>96983.776743000009</v>
      </c>
      <c r="CL19" s="40">
        <f t="shared" si="119"/>
        <v>96983.776743000009</v>
      </c>
      <c r="CM19" s="40">
        <f t="shared" si="119"/>
        <v>96983.776743000009</v>
      </c>
      <c r="CN19" s="40">
        <f t="shared" si="119"/>
        <v>96983.776743000009</v>
      </c>
      <c r="CO19" s="40">
        <f t="shared" si="119"/>
        <v>96983.776743000009</v>
      </c>
      <c r="CP19" s="40">
        <f t="shared" si="119"/>
        <v>96983.776743000009</v>
      </c>
      <c r="CQ19" s="40">
        <f t="shared" si="119"/>
        <v>96983.776743000009</v>
      </c>
      <c r="CR19" s="40">
        <f t="shared" si="119"/>
        <v>96983.776743000009</v>
      </c>
      <c r="CS19" s="40">
        <f t="shared" si="119"/>
        <v>96983.776743000009</v>
      </c>
      <c r="CT19" s="40">
        <f t="shared" si="119"/>
        <v>96983.776743000009</v>
      </c>
      <c r="CU19" s="40">
        <f t="shared" si="119"/>
        <v>96983.776743000009</v>
      </c>
      <c r="CV19" s="40">
        <f t="shared" si="119"/>
        <v>96983.776743000009</v>
      </c>
      <c r="CW19" s="40">
        <f t="shared" si="119"/>
        <v>96983.776743000009</v>
      </c>
      <c r="CX19" s="40">
        <f t="shared" si="119"/>
        <v>96983.776743000009</v>
      </c>
      <c r="CY19" s="40">
        <f t="shared" si="119"/>
        <v>96983.776743000009</v>
      </c>
      <c r="CZ19" s="40">
        <f t="shared" si="119"/>
        <v>96983.776743000009</v>
      </c>
      <c r="DA19" s="40">
        <f t="shared" si="119"/>
        <v>96983.776743000009</v>
      </c>
      <c r="DB19" s="40">
        <f t="shared" si="119"/>
        <v>96983.776743000009</v>
      </c>
      <c r="DC19" s="40">
        <f t="shared" si="119"/>
        <v>96983.776743000009</v>
      </c>
      <c r="DD19" s="40">
        <f t="shared" si="119"/>
        <v>96983.776743000009</v>
      </c>
      <c r="DE19" s="40">
        <f t="shared" si="119"/>
        <v>96983.776743000009</v>
      </c>
      <c r="DF19" s="40">
        <f t="shared" si="119"/>
        <v>96983.776743000009</v>
      </c>
      <c r="DG19" s="40">
        <f t="shared" si="119"/>
        <v>96983.776743000009</v>
      </c>
      <c r="DH19" s="40">
        <f t="shared" si="119"/>
        <v>96983.776743000009</v>
      </c>
      <c r="DI19" s="40">
        <f t="shared" si="119"/>
        <v>96983.776743000009</v>
      </c>
      <c r="DJ19" s="40">
        <f t="shared" si="119"/>
        <v>96983.776743000009</v>
      </c>
      <c r="DK19" s="40">
        <f t="shared" si="119"/>
        <v>96983.776743000009</v>
      </c>
      <c r="DL19" s="40">
        <f t="shared" si="119"/>
        <v>96983.776743000009</v>
      </c>
      <c r="DM19" s="40">
        <f t="shared" si="119"/>
        <v>96983.776743000009</v>
      </c>
      <c r="DN19" s="40">
        <f t="shared" si="119"/>
        <v>96983.776743000009</v>
      </c>
      <c r="DO19" s="40">
        <f t="shared" si="119"/>
        <v>96983.776743000009</v>
      </c>
      <c r="DP19" s="40">
        <f t="shared" si="119"/>
        <v>96983.776743000009</v>
      </c>
      <c r="DQ19" s="40">
        <f t="shared" si="119"/>
        <v>96983.776743000009</v>
      </c>
      <c r="DR19" s="40">
        <f t="shared" si="119"/>
        <v>96983.776743000009</v>
      </c>
      <c r="DS19" s="40">
        <f t="shared" si="119"/>
        <v>96983.776743000009</v>
      </c>
      <c r="DT19" s="40">
        <f t="shared" si="119"/>
        <v>96983.776743000009</v>
      </c>
      <c r="DU19" s="40">
        <f t="shared" si="119"/>
        <v>96983.776743000009</v>
      </c>
      <c r="DV19" s="40">
        <f t="shared" si="119"/>
        <v>96983.776743000009</v>
      </c>
      <c r="DW19" s="40">
        <f t="shared" si="119"/>
        <v>96983.776743000009</v>
      </c>
      <c r="DX19" s="40">
        <f t="shared" si="119"/>
        <v>96983.776743000009</v>
      </c>
      <c r="DY19" s="40">
        <f t="shared" si="119"/>
        <v>96983.776743000009</v>
      </c>
      <c r="DZ19" s="40">
        <f t="shared" si="119"/>
        <v>96983.776743000009</v>
      </c>
      <c r="EA19" s="40">
        <f t="shared" si="119"/>
        <v>96983.776743000009</v>
      </c>
      <c r="EB19" s="40">
        <f t="shared" si="119"/>
        <v>96983.776743000009</v>
      </c>
      <c r="EC19" s="40">
        <f t="shared" si="119"/>
        <v>96983.776743000009</v>
      </c>
      <c r="ED19" s="40">
        <f t="shared" si="119"/>
        <v>96983.776743000009</v>
      </c>
      <c r="EE19" s="40">
        <f t="shared" si="119"/>
        <v>96983.776743000009</v>
      </c>
      <c r="EF19" s="40">
        <f t="shared" ref="EF19:GQ19" si="120">$C$16</f>
        <v>96983.776743000009</v>
      </c>
      <c r="EG19" s="40">
        <f t="shared" si="120"/>
        <v>96983.776743000009</v>
      </c>
      <c r="EH19" s="40">
        <f t="shared" si="120"/>
        <v>96983.776743000009</v>
      </c>
      <c r="EI19" s="40">
        <f t="shared" si="120"/>
        <v>96983.776743000009</v>
      </c>
      <c r="EJ19" s="40">
        <f t="shared" si="120"/>
        <v>96983.776743000009</v>
      </c>
      <c r="EK19" s="40">
        <f t="shared" si="120"/>
        <v>96983.776743000009</v>
      </c>
      <c r="EL19" s="40">
        <f t="shared" si="120"/>
        <v>96983.776743000009</v>
      </c>
      <c r="EM19" s="40">
        <f t="shared" si="120"/>
        <v>96983.776743000009</v>
      </c>
      <c r="EN19" s="40">
        <f t="shared" si="120"/>
        <v>96983.776743000009</v>
      </c>
      <c r="EO19" s="40">
        <f t="shared" si="120"/>
        <v>96983.776743000009</v>
      </c>
      <c r="EP19" s="40">
        <f t="shared" si="120"/>
        <v>96983.776743000009</v>
      </c>
      <c r="EQ19" s="40">
        <f t="shared" si="120"/>
        <v>96983.776743000009</v>
      </c>
      <c r="ER19" s="40">
        <f t="shared" si="120"/>
        <v>96983.776743000009</v>
      </c>
      <c r="ES19" s="40">
        <f t="shared" si="120"/>
        <v>96983.776743000009</v>
      </c>
      <c r="ET19" s="40">
        <f t="shared" si="120"/>
        <v>96983.776743000009</v>
      </c>
      <c r="EU19" s="40">
        <f t="shared" si="120"/>
        <v>96983.776743000009</v>
      </c>
      <c r="EV19" s="40">
        <f t="shared" si="120"/>
        <v>96983.776743000009</v>
      </c>
      <c r="EW19" s="40">
        <f t="shared" si="120"/>
        <v>96983.776743000009</v>
      </c>
      <c r="EX19" s="40">
        <f t="shared" si="120"/>
        <v>96983.776743000009</v>
      </c>
      <c r="EY19" s="40">
        <f t="shared" si="120"/>
        <v>96983.776743000009</v>
      </c>
      <c r="EZ19" s="40">
        <f t="shared" si="120"/>
        <v>96983.776743000009</v>
      </c>
      <c r="FA19" s="40">
        <f t="shared" si="120"/>
        <v>96983.776743000009</v>
      </c>
      <c r="FB19" s="40">
        <f t="shared" si="120"/>
        <v>96983.776743000009</v>
      </c>
      <c r="FC19" s="40">
        <f t="shared" si="120"/>
        <v>96983.776743000009</v>
      </c>
      <c r="FD19" s="40">
        <f t="shared" si="120"/>
        <v>96983.776743000009</v>
      </c>
      <c r="FE19" s="40">
        <f t="shared" si="120"/>
        <v>96983.776743000009</v>
      </c>
      <c r="FF19" s="40">
        <f t="shared" si="120"/>
        <v>96983.776743000009</v>
      </c>
      <c r="FG19" s="40">
        <f t="shared" si="120"/>
        <v>96983.776743000009</v>
      </c>
      <c r="FH19" s="40">
        <f t="shared" si="120"/>
        <v>96983.776743000009</v>
      </c>
      <c r="FI19" s="40">
        <f t="shared" si="120"/>
        <v>96983.776743000009</v>
      </c>
      <c r="FJ19" s="40">
        <f t="shared" si="120"/>
        <v>96983.776743000009</v>
      </c>
      <c r="FK19" s="40">
        <f t="shared" si="120"/>
        <v>96983.776743000009</v>
      </c>
      <c r="FL19" s="40">
        <f t="shared" si="120"/>
        <v>96983.776743000009</v>
      </c>
      <c r="FM19" s="40">
        <f t="shared" si="120"/>
        <v>96983.776743000009</v>
      </c>
      <c r="FN19" s="40">
        <f t="shared" si="120"/>
        <v>96983.776743000009</v>
      </c>
      <c r="FO19" s="40">
        <f t="shared" si="120"/>
        <v>96983.776743000009</v>
      </c>
      <c r="FP19" s="40">
        <f t="shared" si="120"/>
        <v>96983.776743000009</v>
      </c>
      <c r="FQ19" s="40">
        <f t="shared" si="120"/>
        <v>96983.776743000009</v>
      </c>
      <c r="FR19" s="40">
        <f t="shared" si="120"/>
        <v>96983.776743000009</v>
      </c>
      <c r="FS19" s="40">
        <f t="shared" si="120"/>
        <v>96983.776743000009</v>
      </c>
      <c r="FT19" s="40">
        <f t="shared" si="120"/>
        <v>96983.776743000009</v>
      </c>
      <c r="FU19" s="40">
        <f t="shared" si="120"/>
        <v>96983.776743000009</v>
      </c>
      <c r="FV19" s="40">
        <f t="shared" si="120"/>
        <v>96983.776743000009</v>
      </c>
      <c r="FW19" s="40">
        <f t="shared" si="120"/>
        <v>96983.776743000009</v>
      </c>
      <c r="FX19" s="40">
        <f t="shared" si="120"/>
        <v>96983.776743000009</v>
      </c>
      <c r="FY19" s="40">
        <f t="shared" si="120"/>
        <v>96983.776743000009</v>
      </c>
      <c r="FZ19" s="40">
        <f t="shared" si="120"/>
        <v>96983.776743000009</v>
      </c>
      <c r="GA19" s="40">
        <f t="shared" si="120"/>
        <v>96983.776743000009</v>
      </c>
      <c r="GB19" s="40">
        <f t="shared" si="120"/>
        <v>96983.776743000009</v>
      </c>
      <c r="GC19" s="40">
        <f t="shared" si="120"/>
        <v>96983.776743000009</v>
      </c>
      <c r="GD19" s="40">
        <f t="shared" si="120"/>
        <v>96983.776743000009</v>
      </c>
      <c r="GE19" s="40">
        <f t="shared" si="120"/>
        <v>96983.776743000009</v>
      </c>
      <c r="GF19" s="40">
        <f t="shared" si="120"/>
        <v>96983.776743000009</v>
      </c>
      <c r="GG19" s="40">
        <f t="shared" si="120"/>
        <v>96983.776743000009</v>
      </c>
      <c r="GH19" s="40">
        <f t="shared" si="120"/>
        <v>96983.776743000009</v>
      </c>
      <c r="GI19" s="40">
        <f t="shared" si="120"/>
        <v>96983.776743000009</v>
      </c>
      <c r="GJ19" s="40">
        <f t="shared" si="120"/>
        <v>96983.776743000009</v>
      </c>
      <c r="GK19" s="40">
        <f t="shared" si="120"/>
        <v>96983.776743000009</v>
      </c>
      <c r="GL19" s="40">
        <f t="shared" si="120"/>
        <v>96983.776743000009</v>
      </c>
      <c r="GM19" s="40">
        <f t="shared" si="120"/>
        <v>96983.776743000009</v>
      </c>
      <c r="GN19" s="40">
        <f t="shared" si="120"/>
        <v>96983.776743000009</v>
      </c>
      <c r="GO19" s="40">
        <f t="shared" si="120"/>
        <v>96983.776743000009</v>
      </c>
      <c r="GP19" s="40">
        <f t="shared" si="120"/>
        <v>96983.776743000009</v>
      </c>
      <c r="GQ19" s="40">
        <f t="shared" si="120"/>
        <v>96983.776743000009</v>
      </c>
      <c r="GR19" s="40">
        <f t="shared" ref="GR19:IN19" si="121">$C$16</f>
        <v>96983.776743000009</v>
      </c>
      <c r="GS19" s="40">
        <f t="shared" si="121"/>
        <v>96983.776743000009</v>
      </c>
      <c r="GT19" s="40">
        <f t="shared" si="121"/>
        <v>96983.776743000009</v>
      </c>
      <c r="GU19" s="40">
        <f t="shared" si="121"/>
        <v>96983.776743000009</v>
      </c>
      <c r="GV19" s="40">
        <f t="shared" si="121"/>
        <v>96983.776743000009</v>
      </c>
      <c r="GW19" s="40">
        <f t="shared" si="121"/>
        <v>96983.776743000009</v>
      </c>
      <c r="GX19" s="40">
        <f t="shared" si="121"/>
        <v>96983.776743000009</v>
      </c>
      <c r="GY19" s="40">
        <f t="shared" si="121"/>
        <v>96983.776743000009</v>
      </c>
      <c r="GZ19" s="40">
        <f t="shared" si="121"/>
        <v>96983.776743000009</v>
      </c>
      <c r="HA19" s="40">
        <f t="shared" si="121"/>
        <v>96983.776743000009</v>
      </c>
      <c r="HB19" s="40">
        <f t="shared" si="121"/>
        <v>96983.776743000009</v>
      </c>
      <c r="HC19" s="40">
        <f t="shared" si="121"/>
        <v>96983.776743000009</v>
      </c>
      <c r="HD19" s="40">
        <f t="shared" si="121"/>
        <v>96983.776743000009</v>
      </c>
      <c r="HE19" s="40">
        <f t="shared" si="121"/>
        <v>96983.776743000009</v>
      </c>
      <c r="HF19" s="40">
        <f t="shared" si="121"/>
        <v>96983.776743000009</v>
      </c>
      <c r="HG19" s="40">
        <f t="shared" si="121"/>
        <v>96983.776743000009</v>
      </c>
      <c r="HH19" s="40">
        <f t="shared" si="121"/>
        <v>96983.776743000009</v>
      </c>
      <c r="HI19" s="40">
        <f t="shared" si="121"/>
        <v>96983.776743000009</v>
      </c>
      <c r="HJ19" s="40">
        <f t="shared" si="121"/>
        <v>96983.776743000009</v>
      </c>
      <c r="HK19" s="40">
        <f t="shared" si="121"/>
        <v>96983.776743000009</v>
      </c>
      <c r="HL19" s="40">
        <f t="shared" si="121"/>
        <v>96983.776743000009</v>
      </c>
      <c r="HM19" s="40">
        <f t="shared" si="121"/>
        <v>96983.776743000009</v>
      </c>
      <c r="HN19" s="40">
        <f t="shared" si="121"/>
        <v>96983.776743000009</v>
      </c>
      <c r="HO19" s="40">
        <f t="shared" si="121"/>
        <v>96983.776743000009</v>
      </c>
      <c r="HP19" s="40">
        <f t="shared" si="121"/>
        <v>96983.776743000009</v>
      </c>
      <c r="HQ19" s="40">
        <f t="shared" si="121"/>
        <v>96983.776743000009</v>
      </c>
      <c r="HR19" s="40">
        <f t="shared" si="121"/>
        <v>96983.776743000009</v>
      </c>
      <c r="HS19" s="40">
        <f t="shared" si="121"/>
        <v>96983.776743000009</v>
      </c>
      <c r="HT19" s="40">
        <f t="shared" si="121"/>
        <v>96983.776743000009</v>
      </c>
      <c r="HU19" s="40">
        <f t="shared" si="121"/>
        <v>96983.776743000009</v>
      </c>
      <c r="HV19" s="40">
        <f t="shared" si="121"/>
        <v>96983.776743000009</v>
      </c>
      <c r="HW19" s="40">
        <f t="shared" si="121"/>
        <v>96983.776743000009</v>
      </c>
      <c r="HX19" s="40">
        <f t="shared" si="121"/>
        <v>96983.776743000009</v>
      </c>
      <c r="HY19" s="40">
        <f t="shared" si="121"/>
        <v>96983.776743000009</v>
      </c>
      <c r="HZ19" s="40">
        <f t="shared" si="121"/>
        <v>96983.776743000009</v>
      </c>
      <c r="IA19" s="40">
        <f t="shared" si="121"/>
        <v>96983.776743000009</v>
      </c>
      <c r="IB19" s="40">
        <f t="shared" si="121"/>
        <v>96983.776743000009</v>
      </c>
      <c r="IC19" s="40">
        <f t="shared" si="121"/>
        <v>96983.776743000009</v>
      </c>
      <c r="ID19" s="40">
        <f t="shared" si="121"/>
        <v>96983.776743000009</v>
      </c>
      <c r="IE19" s="40">
        <f t="shared" si="121"/>
        <v>96983.776743000009</v>
      </c>
      <c r="IF19" s="40">
        <f t="shared" si="121"/>
        <v>96983.776743000009</v>
      </c>
      <c r="IG19" s="40">
        <f t="shared" si="121"/>
        <v>96983.776743000009</v>
      </c>
      <c r="IH19" s="40">
        <f t="shared" si="121"/>
        <v>96983.776743000009</v>
      </c>
      <c r="II19" s="40">
        <f t="shared" si="121"/>
        <v>96983.776743000009</v>
      </c>
      <c r="IJ19" s="40">
        <f t="shared" si="121"/>
        <v>96983.776743000009</v>
      </c>
      <c r="IK19" s="40">
        <f t="shared" si="121"/>
        <v>96983.776743000009</v>
      </c>
      <c r="IL19" s="40">
        <f t="shared" si="121"/>
        <v>96983.776743000009</v>
      </c>
      <c r="IM19" s="40">
        <f t="shared" si="121"/>
        <v>96983.776743000009</v>
      </c>
      <c r="IN19" s="40">
        <f t="shared" si="121"/>
        <v>96983.776743000009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8.4183942896473152</v>
      </c>
      <c r="H20" s="40">
        <f t="shared" ref="H20:BS20" ca="1" si="122">H9*$C$15</f>
        <v>9.1318175345326811</v>
      </c>
      <c r="I20" s="40">
        <f t="shared" ca="1" si="122"/>
        <v>11.200744944700242</v>
      </c>
      <c r="J20" s="40">
        <f t="shared" ca="1" si="122"/>
        <v>15.671530612648533</v>
      </c>
      <c r="K20" s="40">
        <f t="shared" ca="1" si="122"/>
        <v>26.146961925048654</v>
      </c>
      <c r="L20" s="40">
        <f t="shared" ca="1" si="122"/>
        <v>34.558221982247112</v>
      </c>
      <c r="M20" s="40">
        <f t="shared" ca="1" si="122"/>
        <v>39.404743892501699</v>
      </c>
      <c r="N20" s="40">
        <f t="shared" ca="1" si="122"/>
        <v>66.001841912537543</v>
      </c>
      <c r="O20" s="40">
        <f t="shared" ca="1" si="122"/>
        <v>88.553660271396012</v>
      </c>
      <c r="P20" s="40">
        <f t="shared" ca="1" si="122"/>
        <v>115.63798107097462</v>
      </c>
      <c r="Q20" s="40">
        <f t="shared" ca="1" si="122"/>
        <v>152.04476194996911</v>
      </c>
      <c r="R20" s="40">
        <f t="shared" ca="1" si="122"/>
        <v>190.71749035544605</v>
      </c>
      <c r="S20" s="40">
        <f t="shared" ca="1" si="122"/>
        <v>233.07537410404899</v>
      </c>
      <c r="T20" s="40">
        <f t="shared" ca="1" si="122"/>
        <v>304.98843718849383</v>
      </c>
      <c r="U20" s="40">
        <f t="shared" ca="1" si="122"/>
        <v>429.62347806996723</v>
      </c>
      <c r="V20" s="40">
        <f t="shared" ca="1" si="122"/>
        <v>509.59822382161673</v>
      </c>
      <c r="W20" s="40">
        <f t="shared" ca="1" si="122"/>
        <v>918.03303151848854</v>
      </c>
      <c r="X20" s="40">
        <f t="shared" ca="1" si="122"/>
        <v>1300.6419177505102</v>
      </c>
      <c r="Y20" s="40">
        <f t="shared" ca="1" si="122"/>
        <v>1703.7260511107418</v>
      </c>
      <c r="Z20" s="40">
        <f t="shared" ca="1" si="122"/>
        <v>2233.0147564911945</v>
      </c>
      <c r="AA20" s="40">
        <f t="shared" ca="1" si="122"/>
        <v>2945.6532358071863</v>
      </c>
      <c r="AB20" s="40">
        <f t="shared" ca="1" si="122"/>
        <v>3595.1537579508235</v>
      </c>
      <c r="AC20" s="40">
        <f t="shared" ca="1" si="122"/>
        <v>4396.2567196326008</v>
      </c>
      <c r="AD20" s="40">
        <f t="shared" ca="1" si="122"/>
        <v>5595.2358249869458</v>
      </c>
      <c r="AE20" s="40">
        <f t="shared" ca="1" si="122"/>
        <v>6735.9995935586458</v>
      </c>
      <c r="AF20" s="40">
        <f t="shared" ca="1" si="122"/>
        <v>7945.6087052617831</v>
      </c>
      <c r="AG20" s="40">
        <f t="shared" ca="1" si="122"/>
        <v>9231.8394734656085</v>
      </c>
      <c r="AH20" s="40">
        <f t="shared" ca="1" si="122"/>
        <v>9955.1079591303933</v>
      </c>
      <c r="AI20" s="40">
        <f t="shared" ca="1" si="122"/>
        <v>11419.337826933117</v>
      </c>
      <c r="AJ20" s="40">
        <f t="shared" ca="1" si="122"/>
        <v>12635.225063191247</v>
      </c>
      <c r="AK20" s="40">
        <f t="shared" ca="1" si="122"/>
        <v>14053.795843321308</v>
      </c>
      <c r="AL20" s="40">
        <f t="shared" ca="1" si="122"/>
        <v>15322.761768998907</v>
      </c>
      <c r="AM20" s="40">
        <f t="shared" ca="1" si="122"/>
        <v>16955.573549568046</v>
      </c>
      <c r="AN20" s="40">
        <f t="shared" ca="1" si="122"/>
        <v>17893.725116592301</v>
      </c>
      <c r="AO20" s="40">
        <f t="shared" ca="1" si="122"/>
        <v>19760.72957505444</v>
      </c>
      <c r="AP20" s="40">
        <f t="shared" ca="1" si="122"/>
        <v>21822.534480332724</v>
      </c>
      <c r="AQ20" s="40">
        <f t="shared" ca="1" si="122"/>
        <v>24099.465019069205</v>
      </c>
      <c r="AR20" s="40">
        <f t="shared" ca="1" si="122"/>
        <v>26613.967077415527</v>
      </c>
      <c r="AS20" s="40">
        <f t="shared" ca="1" si="122"/>
        <v>29390.828511641143</v>
      </c>
      <c r="AT20" s="40">
        <f t="shared" ca="1" si="122"/>
        <v>32457.423505785115</v>
      </c>
      <c r="AU20" s="40">
        <f t="shared" ca="1" si="122"/>
        <v>35843.982425219052</v>
      </c>
      <c r="AV20" s="40">
        <f t="shared" ca="1" si="122"/>
        <v>39583.889826326325</v>
      </c>
      <c r="AW20" s="40">
        <f t="shared" ca="1" si="122"/>
        <v>43714.013560064537</v>
      </c>
      <c r="AX20" s="40">
        <f t="shared" ca="1" si="122"/>
        <v>48275.068213700441</v>
      </c>
      <c r="AY20" s="40">
        <f t="shared" ca="1" si="122"/>
        <v>53312.016473510703</v>
      </c>
      <c r="AZ20" s="40">
        <f t="shared" ca="1" si="122"/>
        <v>58874.512365065282</v>
      </c>
      <c r="BA20" s="40">
        <f t="shared" ca="1" si="122"/>
        <v>65017.39074053763</v>
      </c>
      <c r="BB20" s="40">
        <f t="shared" ca="1" si="122"/>
        <v>71801.207838387185</v>
      </c>
      <c r="BC20" s="40">
        <f t="shared" ca="1" si="122"/>
        <v>79292.838244228857</v>
      </c>
      <c r="BD20" s="40">
        <f t="shared" ca="1" si="122"/>
        <v>87566.134137704925</v>
      </c>
      <c r="BE20" s="40">
        <f t="shared" ca="1" si="122"/>
        <v>96702.653324187399</v>
      </c>
      <c r="BF20" s="40">
        <f t="shared" ca="1" si="122"/>
        <v>106792.46322821702</v>
      </c>
      <c r="BG20" s="40">
        <f t="shared" ca="1" si="122"/>
        <v>117935.02877441258</v>
      </c>
      <c r="BH20" s="40">
        <f t="shared" ca="1" si="122"/>
        <v>130240.1929085435</v>
      </c>
      <c r="BI20" s="40">
        <f t="shared" ca="1" si="122"/>
        <v>143829.25942470151</v>
      </c>
      <c r="BJ20" s="40">
        <f t="shared" ca="1" si="122"/>
        <v>158836.18877303635</v>
      </c>
      <c r="BK20" s="40">
        <f t="shared" ca="1" si="122"/>
        <v>175408.91863627839</v>
      </c>
      <c r="BL20" s="40">
        <f t="shared" ca="1" si="122"/>
        <v>193710.82229323598</v>
      </c>
      <c r="BM20" s="40">
        <f t="shared" ca="1" si="122"/>
        <v>213922.31914575462</v>
      </c>
      <c r="BN20" s="40">
        <f t="shared" ca="1" si="122"/>
        <v>236242.65328564474</v>
      </c>
      <c r="BO20" s="40">
        <f t="shared" ca="1" si="122"/>
        <v>260891.85763461719</v>
      </c>
      <c r="BP20" s="40">
        <f t="shared" ca="1" si="122"/>
        <v>288112.92301963532</v>
      </c>
      <c r="BQ20" s="40">
        <f t="shared" ca="1" si="122"/>
        <v>318174.19356633845</v>
      </c>
      <c r="BR20" s="40">
        <f t="shared" ca="1" si="122"/>
        <v>351372.01202422468</v>
      </c>
      <c r="BS20" s="40">
        <f t="shared" ca="1" si="122"/>
        <v>388033.6411010981</v>
      </c>
      <c r="BT20" s="40">
        <f t="shared" ref="BT20:EE20" ca="1" si="123">BT9*$C$15</f>
        <v>428520.48960517388</v>
      </c>
      <c r="BU20" s="40">
        <f t="shared" ca="1" si="123"/>
        <v>473231.67519801488</v>
      </c>
      <c r="BV20" s="40">
        <f t="shared" ca="1" si="123"/>
        <v>522607.95887976966</v>
      </c>
      <c r="BW20" s="40">
        <f t="shared" ca="1" si="123"/>
        <v>577136.08999270271</v>
      </c>
      <c r="BX20" s="40">
        <f t="shared" ca="1" si="123"/>
        <v>637353.60457588115</v>
      </c>
      <c r="BY20" s="40">
        <f t="shared" ca="1" si="123"/>
        <v>703854.12437299639</v>
      </c>
      <c r="BZ20" s="40">
        <f t="shared" ca="1" si="123"/>
        <v>777293.20873072068</v>
      </c>
      <c r="CA20" s="40">
        <f t="shared" ca="1" si="123"/>
        <v>858394.81707536522</v>
      </c>
      <c r="CB20" s="40">
        <f t="shared" ca="1" si="123"/>
        <v>947958.44567466865</v>
      </c>
      <c r="CC20" s="40">
        <f t="shared" ca="1" si="123"/>
        <v>1046867.0090386117</v>
      </c>
      <c r="CD20" s="40">
        <f t="shared" ca="1" si="123"/>
        <v>1156095.5436537801</v>
      </c>
      <c r="CE20" s="40">
        <f t="shared" ca="1" si="123"/>
        <v>1276720.8198523268</v>
      </c>
      <c r="CF20" s="40">
        <f t="shared" ca="1" si="123"/>
        <v>1409931.9565689322</v>
      </c>
      <c r="CG20" s="40">
        <f t="shared" ca="1" si="123"/>
        <v>1557042.1436255977</v>
      </c>
      <c r="CH20" s="40">
        <f t="shared" ca="1" si="123"/>
        <v>1719501.5871020632</v>
      </c>
      <c r="CI20" s="40">
        <f t="shared" ca="1" si="123"/>
        <v>1898911.8054067721</v>
      </c>
      <c r="CJ20" s="40">
        <f t="shared" ca="1" si="123"/>
        <v>2097041.4169784517</v>
      </c>
      <c r="CK20" s="40">
        <f t="shared" ca="1" si="123"/>
        <v>2315843.5752528124</v>
      </c>
      <c r="CL20" s="40">
        <f t="shared" ca="1" si="123"/>
        <v>2557475.2227675426</v>
      </c>
      <c r="CM20" s="40">
        <f t="shared" ca="1" si="123"/>
        <v>2824318.3542117556</v>
      </c>
      <c r="CN20" s="40">
        <f t="shared" ca="1" si="123"/>
        <v>3119003.4980301494</v>
      </c>
      <c r="CO20" s="40">
        <f t="shared" ca="1" si="123"/>
        <v>3444435.6480625444</v>
      </c>
      <c r="CP20" s="40">
        <f t="shared" ca="1" si="123"/>
        <v>3803822.9008518276</v>
      </c>
      <c r="CQ20" s="40">
        <f t="shared" ca="1" si="123"/>
        <v>4200708.0809256807</v>
      </c>
      <c r="CR20" s="40">
        <f t="shared" ca="1" si="123"/>
        <v>4639003.6658128016</v>
      </c>
      <c r="CS20" s="40">
        <f t="shared" ca="1" si="123"/>
        <v>5123030.3550829738</v>
      </c>
      <c r="CT20" s="40">
        <f t="shared" ca="1" si="123"/>
        <v>5657559.663622967</v>
      </c>
      <c r="CU20" s="40">
        <f t="shared" ca="1" si="123"/>
        <v>6247860.959030997</v>
      </c>
      <c r="CV20" s="40">
        <f t="shared" ca="1" si="123"/>
        <v>6899753.4068224309</v>
      </c>
      <c r="CW20" s="40">
        <f t="shared" ca="1" si="123"/>
        <v>7619663.3355203886</v>
      </c>
      <c r="CX20" s="40">
        <f t="shared" ca="1" si="123"/>
        <v>8414687.5871339217</v>
      </c>
      <c r="CY20" s="40">
        <f t="shared" ca="1" si="123"/>
        <v>9292663.4775301255</v>
      </c>
      <c r="CZ20" s="40">
        <f t="shared" ca="1" si="123"/>
        <v>9445799.4136831295</v>
      </c>
      <c r="DA20" s="40">
        <f t="shared" ca="1" si="123"/>
        <v>9445799.4136831295</v>
      </c>
      <c r="DB20" s="40">
        <f t="shared" ca="1" si="123"/>
        <v>9445799.4136831295</v>
      </c>
      <c r="DC20" s="40">
        <f t="shared" ca="1" si="123"/>
        <v>9445799.4136831295</v>
      </c>
      <c r="DD20" s="40">
        <f t="shared" ca="1" si="123"/>
        <v>9445799.4136831295</v>
      </c>
      <c r="DE20" s="40">
        <f t="shared" ca="1" si="123"/>
        <v>9445799.4136831295</v>
      </c>
      <c r="DF20" s="40">
        <f t="shared" ca="1" si="123"/>
        <v>9445799.4136831295</v>
      </c>
      <c r="DG20" s="40">
        <f t="shared" ca="1" si="123"/>
        <v>9445799.4136831295</v>
      </c>
      <c r="DH20" s="40">
        <f t="shared" ca="1" si="123"/>
        <v>9445799.4136831295</v>
      </c>
      <c r="DI20" s="40">
        <f t="shared" ca="1" si="123"/>
        <v>9445799.4136831295</v>
      </c>
      <c r="DJ20" s="40">
        <f t="shared" ca="1" si="123"/>
        <v>9445799.4136831295</v>
      </c>
      <c r="DK20" s="40">
        <f t="shared" ca="1" si="123"/>
        <v>9445799.4136831295</v>
      </c>
      <c r="DL20" s="40">
        <f t="shared" ca="1" si="123"/>
        <v>9445799.4136831295</v>
      </c>
      <c r="DM20" s="40">
        <f t="shared" ca="1" si="123"/>
        <v>9445799.4136831295</v>
      </c>
      <c r="DN20" s="40">
        <f t="shared" ca="1" si="123"/>
        <v>9445799.4136831295</v>
      </c>
      <c r="DO20" s="40">
        <f t="shared" ca="1" si="123"/>
        <v>9445799.4136831295</v>
      </c>
      <c r="DP20" s="40">
        <f t="shared" ca="1" si="123"/>
        <v>9445799.4136831295</v>
      </c>
      <c r="DQ20" s="40">
        <f t="shared" ca="1" si="123"/>
        <v>9445799.4136831295</v>
      </c>
      <c r="DR20" s="40">
        <f t="shared" ca="1" si="123"/>
        <v>9445799.4136831295</v>
      </c>
      <c r="DS20" s="40">
        <f t="shared" ca="1" si="123"/>
        <v>9445799.4136831295</v>
      </c>
      <c r="DT20" s="40">
        <f t="shared" ca="1" si="123"/>
        <v>9445799.4136831295</v>
      </c>
      <c r="DU20" s="40">
        <f t="shared" ca="1" si="123"/>
        <v>9445799.4136831295</v>
      </c>
      <c r="DV20" s="40">
        <f t="shared" ca="1" si="123"/>
        <v>9445799.4136831295</v>
      </c>
      <c r="DW20" s="40">
        <f t="shared" ca="1" si="123"/>
        <v>9445799.4136831295</v>
      </c>
      <c r="DX20" s="40">
        <f t="shared" ca="1" si="123"/>
        <v>9445799.4136831295</v>
      </c>
      <c r="DY20" s="40">
        <f t="shared" ca="1" si="123"/>
        <v>9445799.4136831295</v>
      </c>
      <c r="DZ20" s="40">
        <f t="shared" ca="1" si="123"/>
        <v>9445799.4136831295</v>
      </c>
      <c r="EA20" s="40">
        <f t="shared" ca="1" si="123"/>
        <v>9445799.4136831295</v>
      </c>
      <c r="EB20" s="40">
        <f t="shared" ca="1" si="123"/>
        <v>9445799.4136831295</v>
      </c>
      <c r="EC20" s="40">
        <f t="shared" ca="1" si="123"/>
        <v>9445799.4136831295</v>
      </c>
      <c r="ED20" s="40">
        <f t="shared" ca="1" si="123"/>
        <v>9445799.4136831295</v>
      </c>
      <c r="EE20" s="40">
        <f t="shared" ca="1" si="123"/>
        <v>9445799.4136831295</v>
      </c>
      <c r="EF20" s="40">
        <f t="shared" ref="EF20:GQ20" ca="1" si="124">EF9*$C$15</f>
        <v>9445799.4136831295</v>
      </c>
      <c r="EG20" s="40">
        <f t="shared" ca="1" si="124"/>
        <v>9445799.4136831295</v>
      </c>
      <c r="EH20" s="40">
        <f t="shared" ca="1" si="124"/>
        <v>9445799.4136831295</v>
      </c>
      <c r="EI20" s="40">
        <f t="shared" ca="1" si="124"/>
        <v>9445799.4136831295</v>
      </c>
      <c r="EJ20" s="40">
        <f t="shared" ca="1" si="124"/>
        <v>9445799.4136831295</v>
      </c>
      <c r="EK20" s="40">
        <f t="shared" ca="1" si="124"/>
        <v>9445799.4136831295</v>
      </c>
      <c r="EL20" s="40">
        <f t="shared" ca="1" si="124"/>
        <v>9445799.4136831295</v>
      </c>
      <c r="EM20" s="40">
        <f t="shared" ca="1" si="124"/>
        <v>9445799.4136831295</v>
      </c>
      <c r="EN20" s="40">
        <f t="shared" ca="1" si="124"/>
        <v>9445799.4136831295</v>
      </c>
      <c r="EO20" s="40">
        <f t="shared" ca="1" si="124"/>
        <v>9445799.4136831295</v>
      </c>
      <c r="EP20" s="40">
        <f t="shared" ca="1" si="124"/>
        <v>9445799.4136831295</v>
      </c>
      <c r="EQ20" s="40">
        <f t="shared" ca="1" si="124"/>
        <v>9445799.4136831295</v>
      </c>
      <c r="ER20" s="40">
        <f t="shared" ca="1" si="124"/>
        <v>9445799.4136831295</v>
      </c>
      <c r="ES20" s="40">
        <f t="shared" ca="1" si="124"/>
        <v>9445799.4136831295</v>
      </c>
      <c r="ET20" s="40">
        <f t="shared" ca="1" si="124"/>
        <v>9445799.4136831295</v>
      </c>
      <c r="EU20" s="40">
        <f t="shared" ca="1" si="124"/>
        <v>9445799.4136831295</v>
      </c>
      <c r="EV20" s="40">
        <f t="shared" ca="1" si="124"/>
        <v>9445799.4136831295</v>
      </c>
      <c r="EW20" s="40">
        <f t="shared" ca="1" si="124"/>
        <v>9445799.4136831295</v>
      </c>
      <c r="EX20" s="40">
        <f t="shared" ca="1" si="124"/>
        <v>9445799.4136831295</v>
      </c>
      <c r="EY20" s="40">
        <f t="shared" ca="1" si="124"/>
        <v>9445799.4136831295</v>
      </c>
      <c r="EZ20" s="40">
        <f t="shared" ca="1" si="124"/>
        <v>9445799.4136831295</v>
      </c>
      <c r="FA20" s="40">
        <f t="shared" ca="1" si="124"/>
        <v>9445799.4136831295</v>
      </c>
      <c r="FB20" s="40">
        <f t="shared" ca="1" si="124"/>
        <v>9445799.4136831295</v>
      </c>
      <c r="FC20" s="40">
        <f t="shared" ca="1" si="124"/>
        <v>9445799.4136831295</v>
      </c>
      <c r="FD20" s="40">
        <f t="shared" ca="1" si="124"/>
        <v>9445799.4136831295</v>
      </c>
      <c r="FE20" s="40">
        <f t="shared" ca="1" si="124"/>
        <v>9445799.4136831295</v>
      </c>
      <c r="FF20" s="40">
        <f t="shared" ca="1" si="124"/>
        <v>9445799.4136831295</v>
      </c>
      <c r="FG20" s="40">
        <f t="shared" ca="1" si="124"/>
        <v>9445799.4136831295</v>
      </c>
      <c r="FH20" s="40">
        <f t="shared" ca="1" si="124"/>
        <v>9445799.4136831295</v>
      </c>
      <c r="FI20" s="40">
        <f t="shared" ca="1" si="124"/>
        <v>9445799.4136831295</v>
      </c>
      <c r="FJ20" s="40">
        <f t="shared" ca="1" si="124"/>
        <v>9445799.4136831295</v>
      </c>
      <c r="FK20" s="40">
        <f t="shared" ca="1" si="124"/>
        <v>9445799.4136831295</v>
      </c>
      <c r="FL20" s="40">
        <f t="shared" ca="1" si="124"/>
        <v>9445799.4136831295</v>
      </c>
      <c r="FM20" s="40">
        <f t="shared" ca="1" si="124"/>
        <v>9445799.4136831295</v>
      </c>
      <c r="FN20" s="40">
        <f t="shared" ca="1" si="124"/>
        <v>9445799.4136831295</v>
      </c>
      <c r="FO20" s="40">
        <f t="shared" ca="1" si="124"/>
        <v>9445799.4136831295</v>
      </c>
      <c r="FP20" s="40">
        <f t="shared" ca="1" si="124"/>
        <v>9445799.4136831295</v>
      </c>
      <c r="FQ20" s="40">
        <f t="shared" ca="1" si="124"/>
        <v>9445799.4136831295</v>
      </c>
      <c r="FR20" s="40">
        <f t="shared" ca="1" si="124"/>
        <v>9445799.4136831295</v>
      </c>
      <c r="FS20" s="40">
        <f t="shared" ca="1" si="124"/>
        <v>9445799.4136831295</v>
      </c>
      <c r="FT20" s="40">
        <f t="shared" ca="1" si="124"/>
        <v>9445799.4136831295</v>
      </c>
      <c r="FU20" s="40">
        <f t="shared" ca="1" si="124"/>
        <v>9445799.4136831295</v>
      </c>
      <c r="FV20" s="40">
        <f t="shared" ca="1" si="124"/>
        <v>9445799.4136831295</v>
      </c>
      <c r="FW20" s="40">
        <f t="shared" ca="1" si="124"/>
        <v>9445799.4136831295</v>
      </c>
      <c r="FX20" s="40">
        <f t="shared" ca="1" si="124"/>
        <v>9445799.4136831295</v>
      </c>
      <c r="FY20" s="40">
        <f t="shared" ca="1" si="124"/>
        <v>9445799.4136831295</v>
      </c>
      <c r="FZ20" s="40">
        <f t="shared" ca="1" si="124"/>
        <v>9445799.4136831295</v>
      </c>
      <c r="GA20" s="40">
        <f t="shared" ca="1" si="124"/>
        <v>9445799.4136831295</v>
      </c>
      <c r="GB20" s="40">
        <f t="shared" ca="1" si="124"/>
        <v>9445799.4136831295</v>
      </c>
      <c r="GC20" s="40">
        <f t="shared" ca="1" si="124"/>
        <v>9445799.4136831295</v>
      </c>
      <c r="GD20" s="40">
        <f t="shared" ca="1" si="124"/>
        <v>9445799.4136831295</v>
      </c>
      <c r="GE20" s="40">
        <f t="shared" ca="1" si="124"/>
        <v>9445799.4136831295</v>
      </c>
      <c r="GF20" s="40">
        <f t="shared" ca="1" si="124"/>
        <v>9445799.4136831295</v>
      </c>
      <c r="GG20" s="40">
        <f t="shared" ca="1" si="124"/>
        <v>9445799.4136831295</v>
      </c>
      <c r="GH20" s="40">
        <f t="shared" ca="1" si="124"/>
        <v>9445799.4136831295</v>
      </c>
      <c r="GI20" s="40">
        <f t="shared" ca="1" si="124"/>
        <v>9445799.4136831295</v>
      </c>
      <c r="GJ20" s="40">
        <f t="shared" ca="1" si="124"/>
        <v>9445799.4136831295</v>
      </c>
      <c r="GK20" s="40">
        <f t="shared" ca="1" si="124"/>
        <v>9445799.4136831295</v>
      </c>
      <c r="GL20" s="40">
        <f t="shared" ca="1" si="124"/>
        <v>9445799.4136831295</v>
      </c>
      <c r="GM20" s="40">
        <f t="shared" ca="1" si="124"/>
        <v>9445799.4136831295</v>
      </c>
      <c r="GN20" s="40">
        <f t="shared" ca="1" si="124"/>
        <v>9445799.4136831295</v>
      </c>
      <c r="GO20" s="40">
        <f t="shared" ca="1" si="124"/>
        <v>9445799.4136831295</v>
      </c>
      <c r="GP20" s="40">
        <f t="shared" ca="1" si="124"/>
        <v>9445799.4136831295</v>
      </c>
      <c r="GQ20" s="40">
        <f t="shared" ca="1" si="124"/>
        <v>9445799.4136831295</v>
      </c>
      <c r="GR20" s="40">
        <f t="shared" ref="GR20:IN20" ca="1" si="125">GR9*$C$15</f>
        <v>9445799.4136831295</v>
      </c>
      <c r="GS20" s="40">
        <f t="shared" ca="1" si="125"/>
        <v>9445799.4136831295</v>
      </c>
      <c r="GT20" s="40">
        <f t="shared" ca="1" si="125"/>
        <v>9445799.4136831295</v>
      </c>
      <c r="GU20" s="40">
        <f t="shared" ca="1" si="125"/>
        <v>9445799.4136831295</v>
      </c>
      <c r="GV20" s="40">
        <f t="shared" ca="1" si="125"/>
        <v>9445799.4136831295</v>
      </c>
      <c r="GW20" s="40">
        <f t="shared" ca="1" si="125"/>
        <v>9445799.4136831295</v>
      </c>
      <c r="GX20" s="40">
        <f t="shared" ca="1" si="125"/>
        <v>9445799.4136831295</v>
      </c>
      <c r="GY20" s="40">
        <f t="shared" ca="1" si="125"/>
        <v>9445799.4136831295</v>
      </c>
      <c r="GZ20" s="40">
        <f t="shared" ca="1" si="125"/>
        <v>9445799.4136831295</v>
      </c>
      <c r="HA20" s="40">
        <f t="shared" ca="1" si="125"/>
        <v>9445799.4136831295</v>
      </c>
      <c r="HB20" s="40">
        <f t="shared" ca="1" si="125"/>
        <v>9445799.4136831295</v>
      </c>
      <c r="HC20" s="40">
        <f t="shared" ca="1" si="125"/>
        <v>9445799.4136831295</v>
      </c>
      <c r="HD20" s="40">
        <f t="shared" ca="1" si="125"/>
        <v>9445799.4136831295</v>
      </c>
      <c r="HE20" s="40">
        <f t="shared" ca="1" si="125"/>
        <v>9445799.4136831295</v>
      </c>
      <c r="HF20" s="40">
        <f t="shared" ca="1" si="125"/>
        <v>9445799.4136831295</v>
      </c>
      <c r="HG20" s="40">
        <f t="shared" ca="1" si="125"/>
        <v>9445799.4136831295</v>
      </c>
      <c r="HH20" s="40">
        <f t="shared" ca="1" si="125"/>
        <v>9445799.4136831295</v>
      </c>
      <c r="HI20" s="40">
        <f t="shared" ca="1" si="125"/>
        <v>9445799.4136831295</v>
      </c>
      <c r="HJ20" s="40">
        <f t="shared" ca="1" si="125"/>
        <v>9445799.4136831295</v>
      </c>
      <c r="HK20" s="40">
        <f t="shared" ca="1" si="125"/>
        <v>9445799.4136831295</v>
      </c>
      <c r="HL20" s="40">
        <f t="shared" ca="1" si="125"/>
        <v>9445799.4136831295</v>
      </c>
      <c r="HM20" s="40">
        <f t="shared" ca="1" si="125"/>
        <v>9445799.4136831295</v>
      </c>
      <c r="HN20" s="40">
        <f t="shared" ca="1" si="125"/>
        <v>9445799.4136831295</v>
      </c>
      <c r="HO20" s="40">
        <f t="shared" ca="1" si="125"/>
        <v>9445799.4136831295</v>
      </c>
      <c r="HP20" s="40">
        <f t="shared" ca="1" si="125"/>
        <v>9445799.4136831295</v>
      </c>
      <c r="HQ20" s="40">
        <f t="shared" ca="1" si="125"/>
        <v>9445799.4136831295</v>
      </c>
      <c r="HR20" s="40">
        <f t="shared" ca="1" si="125"/>
        <v>9445799.4136831295</v>
      </c>
      <c r="HS20" s="40">
        <f t="shared" ca="1" si="125"/>
        <v>9445799.4136831295</v>
      </c>
      <c r="HT20" s="40">
        <f t="shared" ca="1" si="125"/>
        <v>9445799.4136831295</v>
      </c>
      <c r="HU20" s="40">
        <f t="shared" ca="1" si="125"/>
        <v>9445799.4136831295</v>
      </c>
      <c r="HV20" s="40">
        <f t="shared" ca="1" si="125"/>
        <v>9445799.4136831295</v>
      </c>
      <c r="HW20" s="40">
        <f t="shared" ca="1" si="125"/>
        <v>9445799.4136831295</v>
      </c>
      <c r="HX20" s="40">
        <f t="shared" ca="1" si="125"/>
        <v>9445799.4136831295</v>
      </c>
      <c r="HY20" s="40">
        <f t="shared" ca="1" si="125"/>
        <v>9445799.4136831295</v>
      </c>
      <c r="HZ20" s="40">
        <f t="shared" ca="1" si="125"/>
        <v>9445799.4136831295</v>
      </c>
      <c r="IA20" s="40">
        <f t="shared" ca="1" si="125"/>
        <v>9445799.4136831295</v>
      </c>
      <c r="IB20" s="40">
        <f t="shared" ca="1" si="125"/>
        <v>9445799.4136831295</v>
      </c>
      <c r="IC20" s="40">
        <f t="shared" ca="1" si="125"/>
        <v>9445799.4136831295</v>
      </c>
      <c r="ID20" s="40">
        <f t="shared" ca="1" si="125"/>
        <v>9445799.4136831295</v>
      </c>
      <c r="IE20" s="40">
        <f t="shared" ca="1" si="125"/>
        <v>9445799.4136831295</v>
      </c>
      <c r="IF20" s="40">
        <f t="shared" ca="1" si="125"/>
        <v>9445799.4136831295</v>
      </c>
      <c r="IG20" s="40">
        <f t="shared" ca="1" si="125"/>
        <v>9445799.4136831295</v>
      </c>
      <c r="IH20" s="40">
        <f t="shared" ca="1" si="125"/>
        <v>9445799.4136831295</v>
      </c>
      <c r="II20" s="40">
        <f t="shared" ca="1" si="125"/>
        <v>9445799.4136831295</v>
      </c>
      <c r="IJ20" s="40">
        <f t="shared" ca="1" si="125"/>
        <v>9445799.4136831295</v>
      </c>
      <c r="IK20" s="40">
        <f t="shared" ca="1" si="125"/>
        <v>9445799.4136831295</v>
      </c>
      <c r="IL20" s="40">
        <f t="shared" ca="1" si="125"/>
        <v>9445799.4136831295</v>
      </c>
      <c r="IM20" s="40">
        <f t="shared" ca="1" si="125"/>
        <v>9445799.4136831295</v>
      </c>
      <c r="IN20" s="40">
        <f t="shared" ca="1" si="125"/>
        <v>9445799.4136831295</v>
      </c>
    </row>
    <row r="21" spans="2:248" x14ac:dyDescent="0.3">
      <c r="B21" s="19" t="s">
        <v>490</v>
      </c>
      <c r="C21" s="40">
        <f>C20*C19</f>
        <v>132401060.40000001</v>
      </c>
      <c r="F21" s="19" t="s">
        <v>492</v>
      </c>
      <c r="G21" s="40">
        <f>G10*$C$15</f>
        <v>8.4183942896473152</v>
      </c>
      <c r="H21" s="40">
        <f t="shared" ref="H21:BS22" ca="1" si="126">H10*$C$15</f>
        <v>9.1318175345326811</v>
      </c>
      <c r="I21" s="40">
        <f t="shared" ca="1" si="126"/>
        <v>11.200744944700242</v>
      </c>
      <c r="J21" s="40">
        <f t="shared" ca="1" si="126"/>
        <v>15.671530612648533</v>
      </c>
      <c r="K21" s="40">
        <f t="shared" ca="1" si="126"/>
        <v>26.146961925048654</v>
      </c>
      <c r="L21" s="40">
        <f t="shared" ca="1" si="126"/>
        <v>34.558221982247112</v>
      </c>
      <c r="M21" s="40">
        <f t="shared" ca="1" si="126"/>
        <v>39.404743892501699</v>
      </c>
      <c r="N21" s="40">
        <f t="shared" ca="1" si="126"/>
        <v>66.001841912537543</v>
      </c>
      <c r="O21" s="40">
        <f t="shared" ca="1" si="126"/>
        <v>88.553660271396012</v>
      </c>
      <c r="P21" s="40">
        <f t="shared" ca="1" si="126"/>
        <v>115.63798107097462</v>
      </c>
      <c r="Q21" s="40">
        <f t="shared" ca="1" si="126"/>
        <v>152.04476194996911</v>
      </c>
      <c r="R21" s="40">
        <f t="shared" ca="1" si="126"/>
        <v>190.71749035544605</v>
      </c>
      <c r="S21" s="40">
        <f t="shared" ca="1" si="126"/>
        <v>233.07537410404899</v>
      </c>
      <c r="T21" s="40">
        <f t="shared" ca="1" si="126"/>
        <v>304.98843718849383</v>
      </c>
      <c r="U21" s="40">
        <f t="shared" ca="1" si="126"/>
        <v>429.62347806996723</v>
      </c>
      <c r="V21" s="40">
        <f t="shared" ca="1" si="126"/>
        <v>509.59822382161673</v>
      </c>
      <c r="W21" s="40">
        <f t="shared" ca="1" si="126"/>
        <v>918.03303151848854</v>
      </c>
      <c r="X21" s="40">
        <f t="shared" ca="1" si="126"/>
        <v>1300.6419177505102</v>
      </c>
      <c r="Y21" s="40">
        <f t="shared" ca="1" si="126"/>
        <v>1703.7260511107418</v>
      </c>
      <c r="Z21" s="40">
        <f t="shared" ca="1" si="126"/>
        <v>2233.0147564911945</v>
      </c>
      <c r="AA21" s="40">
        <f t="shared" ca="1" si="126"/>
        <v>2945.6532358071863</v>
      </c>
      <c r="AB21" s="40">
        <f t="shared" ca="1" si="126"/>
        <v>3595.1537579508235</v>
      </c>
      <c r="AC21" s="40">
        <f t="shared" ca="1" si="126"/>
        <v>4396.2567196326008</v>
      </c>
      <c r="AD21" s="40">
        <f t="shared" ca="1" si="126"/>
        <v>5595.2358249869458</v>
      </c>
      <c r="AE21" s="40">
        <f t="shared" ca="1" si="126"/>
        <v>6735.9995935586458</v>
      </c>
      <c r="AF21" s="40">
        <f t="shared" ca="1" si="126"/>
        <v>7945.6087052617831</v>
      </c>
      <c r="AG21" s="40">
        <f t="shared" ca="1" si="126"/>
        <v>9231.8394734656085</v>
      </c>
      <c r="AH21" s="40">
        <f t="shared" ca="1" si="126"/>
        <v>9955.1079591303933</v>
      </c>
      <c r="AI21" s="40">
        <f t="shared" ca="1" si="126"/>
        <v>11419.337826933117</v>
      </c>
      <c r="AJ21" s="40">
        <f t="shared" ca="1" si="126"/>
        <v>12635.225063191247</v>
      </c>
      <c r="AK21" s="40">
        <f t="shared" ca="1" si="126"/>
        <v>14053.795843321308</v>
      </c>
      <c r="AL21" s="40">
        <f t="shared" ca="1" si="126"/>
        <v>15322.761768998907</v>
      </c>
      <c r="AM21" s="40">
        <f t="shared" ca="1" si="126"/>
        <v>16955.573549568046</v>
      </c>
      <c r="AN21" s="40">
        <f t="shared" ca="1" si="126"/>
        <v>17893.725116592301</v>
      </c>
      <c r="AO21" s="40">
        <f t="shared" ca="1" si="126"/>
        <v>19683.097628251529</v>
      </c>
      <c r="AP21" s="40">
        <f t="shared" ca="1" si="126"/>
        <v>21651.407391076686</v>
      </c>
      <c r="AQ21" s="40">
        <f t="shared" ca="1" si="126"/>
        <v>23816.548130184357</v>
      </c>
      <c r="AR21" s="40">
        <f t="shared" ca="1" si="126"/>
        <v>26198.202943202796</v>
      </c>
      <c r="AS21" s="40">
        <f t="shared" ca="1" si="126"/>
        <v>28818.023237523077</v>
      </c>
      <c r="AT21" s="40">
        <f t="shared" ca="1" si="126"/>
        <v>31699.825561275389</v>
      </c>
      <c r="AU21" s="40">
        <f t="shared" ca="1" si="126"/>
        <v>34869.808117402928</v>
      </c>
      <c r="AV21" s="40">
        <f t="shared" ca="1" si="126"/>
        <v>38356.788929143222</v>
      </c>
      <c r="AW21" s="40">
        <f t="shared" ca="1" si="126"/>
        <v>42192.467822057552</v>
      </c>
      <c r="AX21" s="40">
        <f t="shared" ca="1" si="126"/>
        <v>46411.71460426331</v>
      </c>
      <c r="AY21" s="40">
        <f t="shared" ca="1" si="126"/>
        <v>51052.886064689643</v>
      </c>
      <c r="AZ21" s="40">
        <f t="shared" ca="1" si="126"/>
        <v>56158.174671158609</v>
      </c>
      <c r="BA21" s="40">
        <f t="shared" ca="1" si="126"/>
        <v>61773.992138274472</v>
      </c>
      <c r="BB21" s="40">
        <f t="shared" ca="1" si="126"/>
        <v>67951.391352101928</v>
      </c>
      <c r="BC21" s="40">
        <f t="shared" ca="1" si="126"/>
        <v>74746.530487312135</v>
      </c>
      <c r="BD21" s="40">
        <f t="shared" ca="1" si="126"/>
        <v>82221.183536043347</v>
      </c>
      <c r="BE21" s="40">
        <f t="shared" ca="1" si="126"/>
        <v>90443.301889647701</v>
      </c>
      <c r="BF21" s="40">
        <f t="shared" ca="1" si="126"/>
        <v>99487.632078612485</v>
      </c>
      <c r="BG21" s="40">
        <f t="shared" ca="1" si="126"/>
        <v>109436.39528647374</v>
      </c>
      <c r="BH21" s="40">
        <f t="shared" ca="1" si="126"/>
        <v>120380.03481512111</v>
      </c>
      <c r="BI21" s="40">
        <f t="shared" ca="1" si="126"/>
        <v>132418.03829663323</v>
      </c>
      <c r="BJ21" s="40">
        <f t="shared" ca="1" si="126"/>
        <v>145659.84212629657</v>
      </c>
      <c r="BK21" s="40">
        <f t="shared" ca="1" si="126"/>
        <v>160225.82633892624</v>
      </c>
      <c r="BL21" s="40">
        <f t="shared" ca="1" si="126"/>
        <v>176248.40897281887</v>
      </c>
      <c r="BM21" s="40">
        <f t="shared" ca="1" si="126"/>
        <v>193873.24987010076</v>
      </c>
      <c r="BN21" s="40">
        <f t="shared" ca="1" si="126"/>
        <v>213260.57485711086</v>
      </c>
      <c r="BO21" s="40">
        <f t="shared" ca="1" si="126"/>
        <v>234586.63234282198</v>
      </c>
      <c r="BP21" s="40">
        <f t="shared" ca="1" si="126"/>
        <v>258045.2955771042</v>
      </c>
      <c r="BQ21" s="40">
        <f t="shared" ca="1" si="126"/>
        <v>283849.82513481466</v>
      </c>
      <c r="BR21" s="40">
        <f t="shared" ca="1" si="126"/>
        <v>312234.80764829612</v>
      </c>
      <c r="BS21" s="40">
        <f t="shared" ca="1" si="126"/>
        <v>343458.28841312573</v>
      </c>
      <c r="BT21" s="40">
        <f t="shared" ref="BT21:EE23" ca="1" si="127">BT10*$C$15</f>
        <v>377804.11725443829</v>
      </c>
      <c r="BU21" s="40">
        <f t="shared" ca="1" si="127"/>
        <v>415584.52897988219</v>
      </c>
      <c r="BV21" s="40">
        <f t="shared" ca="1" si="127"/>
        <v>457142.98187787045</v>
      </c>
      <c r="BW21" s="40">
        <f t="shared" ca="1" si="127"/>
        <v>502857.28006565751</v>
      </c>
      <c r="BX21" s="40">
        <f t="shared" ca="1" si="127"/>
        <v>553143.0080722234</v>
      </c>
      <c r="BY21" s="40">
        <f t="shared" ca="1" si="127"/>
        <v>608457.30887944566</v>
      </c>
      <c r="BZ21" s="40">
        <f t="shared" ca="1" si="127"/>
        <v>669303.03976739035</v>
      </c>
      <c r="CA21" s="40">
        <f t="shared" ca="1" si="127"/>
        <v>736233.34374412941</v>
      </c>
      <c r="CB21" s="40">
        <f t="shared" ca="1" si="127"/>
        <v>809856.67811854242</v>
      </c>
      <c r="CC21" s="40">
        <f t="shared" ca="1" si="127"/>
        <v>890842.3459303967</v>
      </c>
      <c r="CD21" s="40">
        <f t="shared" ca="1" si="127"/>
        <v>979926.58052343642</v>
      </c>
      <c r="CE21" s="40">
        <f t="shared" ca="1" si="127"/>
        <v>1077919.2385757801</v>
      </c>
      <c r="CF21" s="40">
        <f t="shared" ca="1" si="127"/>
        <v>1185711.1624333581</v>
      </c>
      <c r="CG21" s="40">
        <f t="shared" ca="1" si="127"/>
        <v>1304282.278676694</v>
      </c>
      <c r="CH21" s="40">
        <f t="shared" ca="1" si="127"/>
        <v>1434710.5065443637</v>
      </c>
      <c r="CI21" s="40">
        <f t="shared" ca="1" si="127"/>
        <v>1578181.5571988004</v>
      </c>
      <c r="CJ21" s="40">
        <f t="shared" ca="1" si="127"/>
        <v>1735999.7129186804</v>
      </c>
      <c r="CK21" s="40">
        <f t="shared" ca="1" si="127"/>
        <v>1909599.6842105484</v>
      </c>
      <c r="CL21" s="40">
        <f t="shared" ca="1" si="127"/>
        <v>2100559.6526316036</v>
      </c>
      <c r="CM21" s="40">
        <f t="shared" ca="1" si="127"/>
        <v>2310615.6178947641</v>
      </c>
      <c r="CN21" s="40">
        <f t="shared" ca="1" si="127"/>
        <v>2541677.1796842413</v>
      </c>
      <c r="CO21" s="40">
        <f t="shared" ca="1" si="127"/>
        <v>2795844.8976526656</v>
      </c>
      <c r="CP21" s="40">
        <f t="shared" ca="1" si="127"/>
        <v>3075429.387417932</v>
      </c>
      <c r="CQ21" s="40">
        <f t="shared" ca="1" si="127"/>
        <v>3382972.3261597254</v>
      </c>
      <c r="CR21" s="40">
        <f t="shared" ca="1" si="127"/>
        <v>3721269.5587756988</v>
      </c>
      <c r="CS21" s="40">
        <f t="shared" ca="1" si="127"/>
        <v>4093396.5146532687</v>
      </c>
      <c r="CT21" s="40">
        <f t="shared" ca="1" si="127"/>
        <v>4502736.1661185957</v>
      </c>
      <c r="CU21" s="40">
        <f t="shared" ca="1" si="127"/>
        <v>4953009.7827304564</v>
      </c>
      <c r="CV21" s="40">
        <f t="shared" ca="1" si="127"/>
        <v>5448310.7610035026</v>
      </c>
      <c r="CW21" s="40">
        <f t="shared" ca="1" si="127"/>
        <v>5993141.837103853</v>
      </c>
      <c r="CX21" s="40">
        <f t="shared" ca="1" si="127"/>
        <v>6592456.020814239</v>
      </c>
      <c r="CY21" s="40">
        <f t="shared" ca="1" si="127"/>
        <v>7251701.6228956636</v>
      </c>
      <c r="CZ21" s="40">
        <f t="shared" ca="1" si="127"/>
        <v>7976871.7851852309</v>
      </c>
      <c r="DA21" s="40">
        <f t="shared" ca="1" si="127"/>
        <v>8774558.9637037553</v>
      </c>
      <c r="DB21" s="40">
        <f t="shared" ca="1" si="127"/>
        <v>9445799.4136831295</v>
      </c>
      <c r="DC21" s="40">
        <f t="shared" ca="1" si="127"/>
        <v>9445799.4136831295</v>
      </c>
      <c r="DD21" s="40">
        <f t="shared" ca="1" si="127"/>
        <v>9445799.4136831295</v>
      </c>
      <c r="DE21" s="40">
        <f t="shared" ca="1" si="127"/>
        <v>9445799.4136831295</v>
      </c>
      <c r="DF21" s="40">
        <f t="shared" ca="1" si="127"/>
        <v>9445799.4136831295</v>
      </c>
      <c r="DG21" s="40">
        <f t="shared" ca="1" si="127"/>
        <v>9445799.4136831295</v>
      </c>
      <c r="DH21" s="40">
        <f t="shared" ca="1" si="127"/>
        <v>9445799.4136831295</v>
      </c>
      <c r="DI21" s="40">
        <f t="shared" ca="1" si="127"/>
        <v>9445799.4136831295</v>
      </c>
      <c r="DJ21" s="40">
        <f t="shared" ca="1" si="127"/>
        <v>9445799.4136831295</v>
      </c>
      <c r="DK21" s="40">
        <f t="shared" ca="1" si="127"/>
        <v>9445799.4136831295</v>
      </c>
      <c r="DL21" s="40">
        <f t="shared" ca="1" si="127"/>
        <v>9445799.4136831295</v>
      </c>
      <c r="DM21" s="40">
        <f t="shared" ca="1" si="127"/>
        <v>9445799.4136831295</v>
      </c>
      <c r="DN21" s="40">
        <f t="shared" ca="1" si="127"/>
        <v>9445799.4136831295</v>
      </c>
      <c r="DO21" s="40">
        <f t="shared" ca="1" si="127"/>
        <v>9445799.4136831295</v>
      </c>
      <c r="DP21" s="40">
        <f t="shared" ca="1" si="127"/>
        <v>9445799.4136831295</v>
      </c>
      <c r="DQ21" s="40">
        <f t="shared" ca="1" si="127"/>
        <v>9445799.4136831295</v>
      </c>
      <c r="DR21" s="40">
        <f t="shared" ca="1" si="127"/>
        <v>9445799.4136831295</v>
      </c>
      <c r="DS21" s="40">
        <f t="shared" ca="1" si="127"/>
        <v>9445799.4136831295</v>
      </c>
      <c r="DT21" s="40">
        <f t="shared" ca="1" si="127"/>
        <v>9445799.4136831295</v>
      </c>
      <c r="DU21" s="40">
        <f t="shared" ca="1" si="127"/>
        <v>9445799.4136831295</v>
      </c>
      <c r="DV21" s="40">
        <f t="shared" ca="1" si="127"/>
        <v>9445799.4136831295</v>
      </c>
      <c r="DW21" s="40">
        <f t="shared" ca="1" si="127"/>
        <v>9445799.4136831295</v>
      </c>
      <c r="DX21" s="40">
        <f t="shared" ca="1" si="127"/>
        <v>9445799.4136831295</v>
      </c>
      <c r="DY21" s="40">
        <f t="shared" ca="1" si="127"/>
        <v>9445799.4136831295</v>
      </c>
      <c r="DZ21" s="40">
        <f t="shared" ca="1" si="127"/>
        <v>9445799.4136831295</v>
      </c>
      <c r="EA21" s="40">
        <f t="shared" ca="1" si="127"/>
        <v>9445799.4136831295</v>
      </c>
      <c r="EB21" s="40">
        <f t="shared" ca="1" si="127"/>
        <v>9445799.4136831295</v>
      </c>
      <c r="EC21" s="40">
        <f t="shared" ca="1" si="127"/>
        <v>9445799.4136831295</v>
      </c>
      <c r="ED21" s="40">
        <f t="shared" ca="1" si="127"/>
        <v>9445799.4136831295</v>
      </c>
      <c r="EE21" s="40">
        <f t="shared" ca="1" si="127"/>
        <v>9445799.4136831295</v>
      </c>
      <c r="EF21" s="40">
        <f t="shared" ref="EF21:GQ23" ca="1" si="128">EF10*$C$15</f>
        <v>9445799.4136831295</v>
      </c>
      <c r="EG21" s="40">
        <f t="shared" ca="1" si="128"/>
        <v>9445799.4136831295</v>
      </c>
      <c r="EH21" s="40">
        <f t="shared" ca="1" si="128"/>
        <v>9445799.4136831295</v>
      </c>
      <c r="EI21" s="40">
        <f t="shared" ca="1" si="128"/>
        <v>9445799.4136831295</v>
      </c>
      <c r="EJ21" s="40">
        <f t="shared" ca="1" si="128"/>
        <v>9445799.4136831295</v>
      </c>
      <c r="EK21" s="40">
        <f t="shared" ca="1" si="128"/>
        <v>9445799.4136831295</v>
      </c>
      <c r="EL21" s="40">
        <f t="shared" ca="1" si="128"/>
        <v>9445799.4136831295</v>
      </c>
      <c r="EM21" s="40">
        <f t="shared" ca="1" si="128"/>
        <v>9445799.4136831295</v>
      </c>
      <c r="EN21" s="40">
        <f t="shared" ca="1" si="128"/>
        <v>9445799.4136831295</v>
      </c>
      <c r="EO21" s="40">
        <f t="shared" ca="1" si="128"/>
        <v>9445799.4136831295</v>
      </c>
      <c r="EP21" s="40">
        <f t="shared" ca="1" si="128"/>
        <v>9445799.4136831295</v>
      </c>
      <c r="EQ21" s="40">
        <f t="shared" ca="1" si="128"/>
        <v>9445799.4136831295</v>
      </c>
      <c r="ER21" s="40">
        <f t="shared" ca="1" si="128"/>
        <v>9445799.4136831295</v>
      </c>
      <c r="ES21" s="40">
        <f t="shared" ca="1" si="128"/>
        <v>9445799.4136831295</v>
      </c>
      <c r="ET21" s="40">
        <f t="shared" ca="1" si="128"/>
        <v>9445799.4136831295</v>
      </c>
      <c r="EU21" s="40">
        <f t="shared" ca="1" si="128"/>
        <v>9445799.4136831295</v>
      </c>
      <c r="EV21" s="40">
        <f t="shared" ca="1" si="128"/>
        <v>9445799.4136831295</v>
      </c>
      <c r="EW21" s="40">
        <f t="shared" ca="1" si="128"/>
        <v>9445799.4136831295</v>
      </c>
      <c r="EX21" s="40">
        <f t="shared" ca="1" si="128"/>
        <v>9445799.4136831295</v>
      </c>
      <c r="EY21" s="40">
        <f t="shared" ca="1" si="128"/>
        <v>9445799.4136831295</v>
      </c>
      <c r="EZ21" s="40">
        <f t="shared" ca="1" si="128"/>
        <v>9445799.4136831295</v>
      </c>
      <c r="FA21" s="40">
        <f t="shared" ca="1" si="128"/>
        <v>9445799.4136831295</v>
      </c>
      <c r="FB21" s="40">
        <f t="shared" ca="1" si="128"/>
        <v>9445799.4136831295</v>
      </c>
      <c r="FC21" s="40">
        <f t="shared" ca="1" si="128"/>
        <v>9445799.4136831295</v>
      </c>
      <c r="FD21" s="40">
        <f t="shared" ca="1" si="128"/>
        <v>9445799.4136831295</v>
      </c>
      <c r="FE21" s="40">
        <f t="shared" ca="1" si="128"/>
        <v>9445799.4136831295</v>
      </c>
      <c r="FF21" s="40">
        <f t="shared" ca="1" si="128"/>
        <v>9445799.4136831295</v>
      </c>
      <c r="FG21" s="40">
        <f t="shared" ca="1" si="128"/>
        <v>9445799.4136831295</v>
      </c>
      <c r="FH21" s="40">
        <f t="shared" ca="1" si="128"/>
        <v>9445799.4136831295</v>
      </c>
      <c r="FI21" s="40">
        <f t="shared" ca="1" si="128"/>
        <v>9445799.4136831295</v>
      </c>
      <c r="FJ21" s="40">
        <f t="shared" ca="1" si="128"/>
        <v>9445799.4136831295</v>
      </c>
      <c r="FK21" s="40">
        <f t="shared" ca="1" si="128"/>
        <v>9445799.4136831295</v>
      </c>
      <c r="FL21" s="40">
        <f t="shared" ca="1" si="128"/>
        <v>9445799.4136831295</v>
      </c>
      <c r="FM21" s="40">
        <f t="shared" ca="1" si="128"/>
        <v>9445799.4136831295</v>
      </c>
      <c r="FN21" s="40">
        <f t="shared" ca="1" si="128"/>
        <v>9445799.4136831295</v>
      </c>
      <c r="FO21" s="40">
        <f t="shared" ca="1" si="128"/>
        <v>9445799.4136831295</v>
      </c>
      <c r="FP21" s="40">
        <f t="shared" ca="1" si="128"/>
        <v>9445799.4136831295</v>
      </c>
      <c r="FQ21" s="40">
        <f t="shared" ca="1" si="128"/>
        <v>9445799.4136831295</v>
      </c>
      <c r="FR21" s="40">
        <f t="shared" ca="1" si="128"/>
        <v>9445799.4136831295</v>
      </c>
      <c r="FS21" s="40">
        <f t="shared" ca="1" si="128"/>
        <v>9445799.4136831295</v>
      </c>
      <c r="FT21" s="40">
        <f t="shared" ca="1" si="128"/>
        <v>9445799.4136831295</v>
      </c>
      <c r="FU21" s="40">
        <f t="shared" ca="1" si="128"/>
        <v>9445799.4136831295</v>
      </c>
      <c r="FV21" s="40">
        <f t="shared" ca="1" si="128"/>
        <v>9445799.4136831295</v>
      </c>
      <c r="FW21" s="40">
        <f t="shared" ca="1" si="128"/>
        <v>9445799.4136831295</v>
      </c>
      <c r="FX21" s="40">
        <f t="shared" ca="1" si="128"/>
        <v>9445799.4136831295</v>
      </c>
      <c r="FY21" s="40">
        <f t="shared" ca="1" si="128"/>
        <v>9445799.4136831295</v>
      </c>
      <c r="FZ21" s="40">
        <f t="shared" ca="1" si="128"/>
        <v>9445799.4136831295</v>
      </c>
      <c r="GA21" s="40">
        <f t="shared" ca="1" si="128"/>
        <v>9445799.4136831295</v>
      </c>
      <c r="GB21" s="40">
        <f t="shared" ca="1" si="128"/>
        <v>9445799.4136831295</v>
      </c>
      <c r="GC21" s="40">
        <f t="shared" ca="1" si="128"/>
        <v>9445799.4136831295</v>
      </c>
      <c r="GD21" s="40">
        <f t="shared" ca="1" si="128"/>
        <v>9445799.4136831295</v>
      </c>
      <c r="GE21" s="40">
        <f t="shared" ca="1" si="128"/>
        <v>9445799.4136831295</v>
      </c>
      <c r="GF21" s="40">
        <f t="shared" ca="1" si="128"/>
        <v>9445799.4136831295</v>
      </c>
      <c r="GG21" s="40">
        <f t="shared" ca="1" si="128"/>
        <v>9445799.4136831295</v>
      </c>
      <c r="GH21" s="40">
        <f t="shared" ca="1" si="128"/>
        <v>9445799.4136831295</v>
      </c>
      <c r="GI21" s="40">
        <f t="shared" ca="1" si="128"/>
        <v>9445799.4136831295</v>
      </c>
      <c r="GJ21" s="40">
        <f t="shared" ca="1" si="128"/>
        <v>9445799.4136831295</v>
      </c>
      <c r="GK21" s="40">
        <f t="shared" ca="1" si="128"/>
        <v>9445799.4136831295</v>
      </c>
      <c r="GL21" s="40">
        <f t="shared" ca="1" si="128"/>
        <v>9445799.4136831295</v>
      </c>
      <c r="GM21" s="40">
        <f t="shared" ca="1" si="128"/>
        <v>9445799.4136831295</v>
      </c>
      <c r="GN21" s="40">
        <f t="shared" ca="1" si="128"/>
        <v>9445799.4136831295</v>
      </c>
      <c r="GO21" s="40">
        <f t="shared" ca="1" si="128"/>
        <v>9445799.4136831295</v>
      </c>
      <c r="GP21" s="40">
        <f t="shared" ca="1" si="128"/>
        <v>9445799.4136831295</v>
      </c>
      <c r="GQ21" s="40">
        <f t="shared" ca="1" si="128"/>
        <v>9445799.4136831295</v>
      </c>
      <c r="GR21" s="40">
        <f t="shared" ref="GR21:IN23" ca="1" si="129">GR10*$C$15</f>
        <v>9445799.4136831295</v>
      </c>
      <c r="GS21" s="40">
        <f t="shared" ca="1" si="129"/>
        <v>9445799.4136831295</v>
      </c>
      <c r="GT21" s="40">
        <f t="shared" ca="1" si="129"/>
        <v>9445799.4136831295</v>
      </c>
      <c r="GU21" s="40">
        <f t="shared" ca="1" si="129"/>
        <v>9445799.4136831295</v>
      </c>
      <c r="GV21" s="40">
        <f t="shared" ca="1" si="129"/>
        <v>9445799.4136831295</v>
      </c>
      <c r="GW21" s="40">
        <f t="shared" ca="1" si="129"/>
        <v>9445799.4136831295</v>
      </c>
      <c r="GX21" s="40">
        <f t="shared" ca="1" si="129"/>
        <v>9445799.4136831295</v>
      </c>
      <c r="GY21" s="40">
        <f t="shared" ca="1" si="129"/>
        <v>9445799.4136831295</v>
      </c>
      <c r="GZ21" s="40">
        <f t="shared" ca="1" si="129"/>
        <v>9445799.4136831295</v>
      </c>
      <c r="HA21" s="40">
        <f t="shared" ca="1" si="129"/>
        <v>9445799.4136831295</v>
      </c>
      <c r="HB21" s="40">
        <f t="shared" ca="1" si="129"/>
        <v>9445799.4136831295</v>
      </c>
      <c r="HC21" s="40">
        <f t="shared" ca="1" si="129"/>
        <v>9445799.4136831295</v>
      </c>
      <c r="HD21" s="40">
        <f t="shared" ca="1" si="129"/>
        <v>9445799.4136831295</v>
      </c>
      <c r="HE21" s="40">
        <f t="shared" ca="1" si="129"/>
        <v>9445799.4136831295</v>
      </c>
      <c r="HF21" s="40">
        <f t="shared" ca="1" si="129"/>
        <v>9445799.4136831295</v>
      </c>
      <c r="HG21" s="40">
        <f t="shared" ca="1" si="129"/>
        <v>9445799.4136831295</v>
      </c>
      <c r="HH21" s="40">
        <f t="shared" ca="1" si="129"/>
        <v>9445799.4136831295</v>
      </c>
      <c r="HI21" s="40">
        <f t="shared" ca="1" si="129"/>
        <v>9445799.4136831295</v>
      </c>
      <c r="HJ21" s="40">
        <f t="shared" ca="1" si="129"/>
        <v>9445799.4136831295</v>
      </c>
      <c r="HK21" s="40">
        <f t="shared" ca="1" si="129"/>
        <v>9445799.4136831295</v>
      </c>
      <c r="HL21" s="40">
        <f t="shared" ca="1" si="129"/>
        <v>9445799.4136831295</v>
      </c>
      <c r="HM21" s="40">
        <f t="shared" ca="1" si="129"/>
        <v>9445799.4136831295</v>
      </c>
      <c r="HN21" s="40">
        <f t="shared" ca="1" si="129"/>
        <v>9445799.4136831295</v>
      </c>
      <c r="HO21" s="40">
        <f t="shared" ca="1" si="129"/>
        <v>9445799.4136831295</v>
      </c>
      <c r="HP21" s="40">
        <f t="shared" ca="1" si="129"/>
        <v>9445799.4136831295</v>
      </c>
      <c r="HQ21" s="40">
        <f t="shared" ca="1" si="129"/>
        <v>9445799.4136831295</v>
      </c>
      <c r="HR21" s="40">
        <f t="shared" ca="1" si="129"/>
        <v>9445799.4136831295</v>
      </c>
      <c r="HS21" s="40">
        <f t="shared" ca="1" si="129"/>
        <v>9445799.4136831295</v>
      </c>
      <c r="HT21" s="40">
        <f t="shared" ca="1" si="129"/>
        <v>9445799.4136831295</v>
      </c>
      <c r="HU21" s="40">
        <f t="shared" ca="1" si="129"/>
        <v>9445799.4136831295</v>
      </c>
      <c r="HV21" s="40">
        <f t="shared" ca="1" si="129"/>
        <v>9445799.4136831295</v>
      </c>
      <c r="HW21" s="40">
        <f t="shared" ca="1" si="129"/>
        <v>9445799.4136831295</v>
      </c>
      <c r="HX21" s="40">
        <f t="shared" ca="1" si="129"/>
        <v>9445799.4136831295</v>
      </c>
      <c r="HY21" s="40">
        <f t="shared" ca="1" si="129"/>
        <v>9445799.4136831295</v>
      </c>
      <c r="HZ21" s="40">
        <f t="shared" ca="1" si="129"/>
        <v>9445799.4136831295</v>
      </c>
      <c r="IA21" s="40">
        <f t="shared" ca="1" si="129"/>
        <v>9445799.4136831295</v>
      </c>
      <c r="IB21" s="40">
        <f t="shared" ca="1" si="129"/>
        <v>9445799.4136831295</v>
      </c>
      <c r="IC21" s="40">
        <f t="shared" ca="1" si="129"/>
        <v>9445799.4136831295</v>
      </c>
      <c r="ID21" s="40">
        <f t="shared" ca="1" si="129"/>
        <v>9445799.4136831295</v>
      </c>
      <c r="IE21" s="40">
        <f t="shared" ca="1" si="129"/>
        <v>9445799.4136831295</v>
      </c>
      <c r="IF21" s="40">
        <f t="shared" ca="1" si="129"/>
        <v>9445799.4136831295</v>
      </c>
      <c r="IG21" s="40">
        <f t="shared" ca="1" si="129"/>
        <v>9445799.4136831295</v>
      </c>
      <c r="IH21" s="40">
        <f t="shared" ca="1" si="129"/>
        <v>9445799.4136831295</v>
      </c>
      <c r="II21" s="40">
        <f t="shared" ca="1" si="129"/>
        <v>9445799.4136831295</v>
      </c>
      <c r="IJ21" s="40">
        <f t="shared" ca="1" si="129"/>
        <v>9445799.4136831295</v>
      </c>
      <c r="IK21" s="40">
        <f t="shared" ca="1" si="129"/>
        <v>9445799.4136831295</v>
      </c>
      <c r="IL21" s="40">
        <f t="shared" ca="1" si="129"/>
        <v>9445799.4136831295</v>
      </c>
      <c r="IM21" s="40">
        <f t="shared" ca="1" si="129"/>
        <v>9445799.4136831295</v>
      </c>
      <c r="IN21" s="40">
        <f t="shared" ca="1" si="129"/>
        <v>9445799.4136831295</v>
      </c>
    </row>
    <row r="22" spans="2:248" x14ac:dyDescent="0.3">
      <c r="C22" s="40"/>
      <c r="F22" s="19" t="s">
        <v>495</v>
      </c>
      <c r="G22" s="40">
        <f t="shared" ref="G22:V23" si="130">G11*$C$15</f>
        <v>8.4183942896473152</v>
      </c>
      <c r="H22" s="40">
        <f t="shared" ca="1" si="130"/>
        <v>9.1318175345326811</v>
      </c>
      <c r="I22" s="40">
        <f t="shared" ca="1" si="130"/>
        <v>11.200744944700242</v>
      </c>
      <c r="J22" s="40">
        <f t="shared" ca="1" si="130"/>
        <v>15.671530612648533</v>
      </c>
      <c r="K22" s="40">
        <f t="shared" ca="1" si="130"/>
        <v>26.146961925048654</v>
      </c>
      <c r="L22" s="40">
        <f t="shared" ca="1" si="130"/>
        <v>34.558221982247112</v>
      </c>
      <c r="M22" s="40">
        <f t="shared" ca="1" si="130"/>
        <v>39.404743892501699</v>
      </c>
      <c r="N22" s="40">
        <f t="shared" ca="1" si="130"/>
        <v>66.001841912537543</v>
      </c>
      <c r="O22" s="40">
        <f t="shared" ca="1" si="130"/>
        <v>88.553660271396012</v>
      </c>
      <c r="P22" s="40">
        <f t="shared" ca="1" si="130"/>
        <v>115.63798107097462</v>
      </c>
      <c r="Q22" s="40">
        <f t="shared" ca="1" si="130"/>
        <v>152.04476194996911</v>
      </c>
      <c r="R22" s="40">
        <f t="shared" ca="1" si="130"/>
        <v>190.71749035544605</v>
      </c>
      <c r="S22" s="40">
        <f t="shared" ca="1" si="130"/>
        <v>233.07537410404899</v>
      </c>
      <c r="T22" s="40">
        <f t="shared" ca="1" si="130"/>
        <v>304.98843718849383</v>
      </c>
      <c r="U22" s="40">
        <f t="shared" ca="1" si="130"/>
        <v>429.62347806996723</v>
      </c>
      <c r="V22" s="40">
        <f t="shared" ca="1" si="130"/>
        <v>509.59822382161673</v>
      </c>
      <c r="W22" s="40">
        <f t="shared" ca="1" si="126"/>
        <v>918.03303151848854</v>
      </c>
      <c r="X22" s="40">
        <f t="shared" ca="1" si="126"/>
        <v>1300.6419177505102</v>
      </c>
      <c r="Y22" s="40">
        <f t="shared" ca="1" si="126"/>
        <v>1703.7260511107418</v>
      </c>
      <c r="Z22" s="40">
        <f t="shared" ca="1" si="126"/>
        <v>2233.0147564911945</v>
      </c>
      <c r="AA22" s="40">
        <f t="shared" ca="1" si="126"/>
        <v>2945.6532358071863</v>
      </c>
      <c r="AB22" s="40">
        <f t="shared" ca="1" si="126"/>
        <v>3595.1537579508235</v>
      </c>
      <c r="AC22" s="40">
        <f t="shared" ca="1" si="126"/>
        <v>4396.2567196326008</v>
      </c>
      <c r="AD22" s="40">
        <f t="shared" ca="1" si="126"/>
        <v>5595.2358249869458</v>
      </c>
      <c r="AE22" s="40">
        <f t="shared" ca="1" si="126"/>
        <v>6735.9995935586458</v>
      </c>
      <c r="AF22" s="40">
        <f t="shared" ca="1" si="126"/>
        <v>7945.6087052617831</v>
      </c>
      <c r="AG22" s="40">
        <f t="shared" ca="1" si="126"/>
        <v>9231.8394734656085</v>
      </c>
      <c r="AH22" s="40">
        <f t="shared" ca="1" si="126"/>
        <v>9955.1079591303933</v>
      </c>
      <c r="AI22" s="40">
        <f t="shared" ca="1" si="126"/>
        <v>11419.337826933117</v>
      </c>
      <c r="AJ22" s="40">
        <f t="shared" ca="1" si="126"/>
        <v>12635.225063191247</v>
      </c>
      <c r="AK22" s="40">
        <f t="shared" ca="1" si="126"/>
        <v>14053.795843321308</v>
      </c>
      <c r="AL22" s="40">
        <f t="shared" ca="1" si="126"/>
        <v>15322.761768998907</v>
      </c>
      <c r="AM22" s="40">
        <f t="shared" ca="1" si="126"/>
        <v>16955.573549568046</v>
      </c>
      <c r="AN22" s="40">
        <f t="shared" ca="1" si="126"/>
        <v>17893.725116592301</v>
      </c>
      <c r="AO22" s="40">
        <f t="shared" ca="1" si="126"/>
        <v>22367.156395740374</v>
      </c>
      <c r="AP22" s="40">
        <f t="shared" ca="1" si="126"/>
        <v>27958.94549467547</v>
      </c>
      <c r="AQ22" s="40">
        <f t="shared" ca="1" si="126"/>
        <v>34948.681868344334</v>
      </c>
      <c r="AR22" s="40">
        <f t="shared" ca="1" si="126"/>
        <v>43685.85233543042</v>
      </c>
      <c r="AS22" s="40">
        <f t="shared" ca="1" si="126"/>
        <v>54607.315419288025</v>
      </c>
      <c r="AT22" s="40">
        <f t="shared" ca="1" si="126"/>
        <v>68259.144274110033</v>
      </c>
      <c r="AU22" s="40">
        <f t="shared" ca="1" si="126"/>
        <v>85323.930342637541</v>
      </c>
      <c r="AV22" s="40">
        <f t="shared" ca="1" si="126"/>
        <v>106654.91292829692</v>
      </c>
      <c r="AW22" s="40">
        <f t="shared" ca="1" si="126"/>
        <v>133318.64116037116</v>
      </c>
      <c r="AX22" s="40">
        <f t="shared" ca="1" si="126"/>
        <v>166648.30145046394</v>
      </c>
      <c r="AY22" s="40">
        <f t="shared" ca="1" si="126"/>
        <v>208310.37681307993</v>
      </c>
      <c r="AZ22" s="40">
        <f t="shared" ca="1" si="126"/>
        <v>260387.97101634991</v>
      </c>
      <c r="BA22" s="40">
        <f t="shared" ca="1" si="126"/>
        <v>325484.9637704374</v>
      </c>
      <c r="BB22" s="40">
        <f t="shared" ca="1" si="126"/>
        <v>406856.20471304673</v>
      </c>
      <c r="BC22" s="40">
        <f t="shared" ca="1" si="126"/>
        <v>508570.25589130842</v>
      </c>
      <c r="BD22" s="40">
        <f t="shared" ca="1" si="126"/>
        <v>635712.81986413558</v>
      </c>
      <c r="BE22" s="40">
        <f t="shared" ca="1" si="126"/>
        <v>794641.02483016939</v>
      </c>
      <c r="BF22" s="40">
        <f t="shared" ca="1" si="126"/>
        <v>993301.28103771177</v>
      </c>
      <c r="BG22" s="40">
        <f t="shared" ca="1" si="126"/>
        <v>1241626.6012971397</v>
      </c>
      <c r="BH22" s="40">
        <f t="shared" ca="1" si="126"/>
        <v>1552033.2516214247</v>
      </c>
      <c r="BI22" s="40">
        <f t="shared" ca="1" si="126"/>
        <v>1940041.5645267807</v>
      </c>
      <c r="BJ22" s="40">
        <f t="shared" ca="1" si="126"/>
        <v>2425051.9556584759</v>
      </c>
      <c r="BK22" s="40">
        <f t="shared" ca="1" si="126"/>
        <v>3031314.9445730951</v>
      </c>
      <c r="BL22" s="40">
        <f t="shared" ca="1" si="126"/>
        <v>3789143.6807163688</v>
      </c>
      <c r="BM22" s="40">
        <f t="shared" ca="1" si="126"/>
        <v>4736429.6008954607</v>
      </c>
      <c r="BN22" s="40">
        <f t="shared" ca="1" si="126"/>
        <v>5920537.0011193249</v>
      </c>
      <c r="BO22" s="40">
        <f t="shared" ca="1" si="126"/>
        <v>7400671.2513991566</v>
      </c>
      <c r="BP22" s="40">
        <f t="shared" ca="1" si="126"/>
        <v>9250839.0642489456</v>
      </c>
      <c r="BQ22" s="40">
        <f t="shared" ca="1" si="126"/>
        <v>9445799.4136831295</v>
      </c>
      <c r="BR22" s="40">
        <f t="shared" ca="1" si="126"/>
        <v>9445799.4136831295</v>
      </c>
      <c r="BS22" s="40">
        <f t="shared" ca="1" si="126"/>
        <v>9445799.4136831295</v>
      </c>
      <c r="BT22" s="40">
        <f t="shared" ca="1" si="127"/>
        <v>9445799.4136831295</v>
      </c>
      <c r="BU22" s="40">
        <f t="shared" ca="1" si="127"/>
        <v>9445799.4136831295</v>
      </c>
      <c r="BV22" s="40">
        <f t="shared" ca="1" si="127"/>
        <v>9445799.4136831295</v>
      </c>
      <c r="BW22" s="40">
        <f t="shared" ca="1" si="127"/>
        <v>9445799.4136831295</v>
      </c>
      <c r="BX22" s="40">
        <f t="shared" ca="1" si="127"/>
        <v>9445799.4136831295</v>
      </c>
      <c r="BY22" s="40">
        <f t="shared" ca="1" si="127"/>
        <v>9445799.4136831295</v>
      </c>
      <c r="BZ22" s="40">
        <f t="shared" ca="1" si="127"/>
        <v>9445799.4136831295</v>
      </c>
      <c r="CA22" s="40">
        <f t="shared" ca="1" si="127"/>
        <v>9445799.4136831295</v>
      </c>
      <c r="CB22" s="40">
        <f t="shared" ca="1" si="127"/>
        <v>9445799.4136831295</v>
      </c>
      <c r="CC22" s="40">
        <f t="shared" ca="1" si="127"/>
        <v>9445799.4136831295</v>
      </c>
      <c r="CD22" s="40">
        <f t="shared" ca="1" si="127"/>
        <v>9445799.4136831295</v>
      </c>
      <c r="CE22" s="40">
        <f t="shared" ca="1" si="127"/>
        <v>9445799.4136831295</v>
      </c>
      <c r="CF22" s="40">
        <f t="shared" ca="1" si="127"/>
        <v>9445799.4136831295</v>
      </c>
      <c r="CG22" s="40">
        <f t="shared" ca="1" si="127"/>
        <v>9445799.4136831295</v>
      </c>
      <c r="CH22" s="40">
        <f t="shared" ca="1" si="127"/>
        <v>9445799.4136831295</v>
      </c>
      <c r="CI22" s="40">
        <f t="shared" ca="1" si="127"/>
        <v>9445799.4136831295</v>
      </c>
      <c r="CJ22" s="40">
        <f t="shared" ca="1" si="127"/>
        <v>9445799.4136831295</v>
      </c>
      <c r="CK22" s="40">
        <f t="shared" ca="1" si="127"/>
        <v>9445799.4136831295</v>
      </c>
      <c r="CL22" s="40">
        <f t="shared" ca="1" si="127"/>
        <v>9445799.4136831295</v>
      </c>
      <c r="CM22" s="40">
        <f t="shared" ca="1" si="127"/>
        <v>9445799.4136831295</v>
      </c>
      <c r="CN22" s="40">
        <f t="shared" ca="1" si="127"/>
        <v>9445799.4136831295</v>
      </c>
      <c r="CO22" s="40">
        <f t="shared" ca="1" si="127"/>
        <v>9445799.4136831295</v>
      </c>
      <c r="CP22" s="40">
        <f t="shared" ca="1" si="127"/>
        <v>9445799.4136831295</v>
      </c>
      <c r="CQ22" s="40">
        <f t="shared" ca="1" si="127"/>
        <v>9445799.4136831295</v>
      </c>
      <c r="CR22" s="40">
        <f t="shared" ca="1" si="127"/>
        <v>9445799.4136831295</v>
      </c>
      <c r="CS22" s="40">
        <f t="shared" ca="1" si="127"/>
        <v>9445799.4136831295</v>
      </c>
      <c r="CT22" s="40">
        <f t="shared" ca="1" si="127"/>
        <v>9445799.4136831295</v>
      </c>
      <c r="CU22" s="40">
        <f t="shared" ca="1" si="127"/>
        <v>9445799.4136831295</v>
      </c>
      <c r="CV22" s="40">
        <f t="shared" ca="1" si="127"/>
        <v>9445799.4136831295</v>
      </c>
      <c r="CW22" s="40">
        <f t="shared" ca="1" si="127"/>
        <v>9445799.4136831295</v>
      </c>
      <c r="CX22" s="40">
        <f t="shared" ca="1" si="127"/>
        <v>9445799.4136831295</v>
      </c>
      <c r="CY22" s="40">
        <f t="shared" ca="1" si="127"/>
        <v>9445799.4136831295</v>
      </c>
      <c r="CZ22" s="40">
        <f t="shared" ca="1" si="127"/>
        <v>9445799.4136831295</v>
      </c>
      <c r="DA22" s="40">
        <f t="shared" ca="1" si="127"/>
        <v>9445799.4136831295</v>
      </c>
      <c r="DB22" s="40">
        <f t="shared" ca="1" si="127"/>
        <v>9445799.4136831295</v>
      </c>
      <c r="DC22" s="40">
        <f t="shared" ca="1" si="127"/>
        <v>9445799.4136831295</v>
      </c>
      <c r="DD22" s="40">
        <f t="shared" ca="1" si="127"/>
        <v>9445799.4136831295</v>
      </c>
      <c r="DE22" s="40">
        <f t="shared" ca="1" si="127"/>
        <v>9445799.4136831295</v>
      </c>
      <c r="DF22" s="40">
        <f t="shared" ca="1" si="127"/>
        <v>9445799.4136831295</v>
      </c>
      <c r="DG22" s="40">
        <f t="shared" ca="1" si="127"/>
        <v>9445799.4136831295</v>
      </c>
      <c r="DH22" s="40">
        <f t="shared" ca="1" si="127"/>
        <v>9445799.4136831295</v>
      </c>
      <c r="DI22" s="40">
        <f t="shared" ca="1" si="127"/>
        <v>9445799.4136831295</v>
      </c>
      <c r="DJ22" s="40">
        <f t="shared" ca="1" si="127"/>
        <v>9445799.4136831295</v>
      </c>
      <c r="DK22" s="40">
        <f t="shared" ca="1" si="127"/>
        <v>9445799.4136831295</v>
      </c>
      <c r="DL22" s="40">
        <f t="shared" ca="1" si="127"/>
        <v>9445799.4136831295</v>
      </c>
      <c r="DM22" s="40">
        <f t="shared" ca="1" si="127"/>
        <v>9445799.4136831295</v>
      </c>
      <c r="DN22" s="40">
        <f t="shared" ca="1" si="127"/>
        <v>9445799.4136831295</v>
      </c>
      <c r="DO22" s="40">
        <f t="shared" ca="1" si="127"/>
        <v>9445799.4136831295</v>
      </c>
      <c r="DP22" s="40">
        <f t="shared" ca="1" si="127"/>
        <v>9445799.4136831295</v>
      </c>
      <c r="DQ22" s="40">
        <f t="shared" ca="1" si="127"/>
        <v>9445799.4136831295</v>
      </c>
      <c r="DR22" s="40">
        <f t="shared" ca="1" si="127"/>
        <v>9445799.4136831295</v>
      </c>
      <c r="DS22" s="40">
        <f t="shared" ca="1" si="127"/>
        <v>9445799.4136831295</v>
      </c>
      <c r="DT22" s="40">
        <f t="shared" ca="1" si="127"/>
        <v>9445799.4136831295</v>
      </c>
      <c r="DU22" s="40">
        <f t="shared" ca="1" si="127"/>
        <v>9445799.4136831295</v>
      </c>
      <c r="DV22" s="40">
        <f t="shared" ca="1" si="127"/>
        <v>9445799.4136831295</v>
      </c>
      <c r="DW22" s="40">
        <f t="shared" ca="1" si="127"/>
        <v>9445799.4136831295</v>
      </c>
      <c r="DX22" s="40">
        <f t="shared" ca="1" si="127"/>
        <v>9445799.4136831295</v>
      </c>
      <c r="DY22" s="40">
        <f t="shared" ca="1" si="127"/>
        <v>9445799.4136831295</v>
      </c>
      <c r="DZ22" s="40">
        <f t="shared" ca="1" si="127"/>
        <v>9445799.4136831295</v>
      </c>
      <c r="EA22" s="40">
        <f t="shared" ca="1" si="127"/>
        <v>9445799.4136831295</v>
      </c>
      <c r="EB22" s="40">
        <f t="shared" ca="1" si="127"/>
        <v>9445799.4136831295</v>
      </c>
      <c r="EC22" s="40">
        <f t="shared" ca="1" si="127"/>
        <v>9445799.4136831295</v>
      </c>
      <c r="ED22" s="40">
        <f t="shared" ca="1" si="127"/>
        <v>9445799.4136831295</v>
      </c>
      <c r="EE22" s="40">
        <f t="shared" ca="1" si="127"/>
        <v>9445799.4136831295</v>
      </c>
      <c r="EF22" s="40">
        <f t="shared" ca="1" si="128"/>
        <v>9445799.4136831295</v>
      </c>
      <c r="EG22" s="40">
        <f t="shared" ca="1" si="128"/>
        <v>9445799.4136831295</v>
      </c>
      <c r="EH22" s="40">
        <f t="shared" ca="1" si="128"/>
        <v>9445799.4136831295</v>
      </c>
      <c r="EI22" s="40">
        <f t="shared" ca="1" si="128"/>
        <v>9445799.4136831295</v>
      </c>
      <c r="EJ22" s="40">
        <f t="shared" ca="1" si="128"/>
        <v>9445799.4136831295</v>
      </c>
      <c r="EK22" s="40">
        <f t="shared" ca="1" si="128"/>
        <v>9445799.4136831295</v>
      </c>
      <c r="EL22" s="40">
        <f t="shared" ca="1" si="128"/>
        <v>9445799.4136831295</v>
      </c>
      <c r="EM22" s="40">
        <f t="shared" ca="1" si="128"/>
        <v>9445799.4136831295</v>
      </c>
      <c r="EN22" s="40">
        <f t="shared" ca="1" si="128"/>
        <v>9445799.4136831295</v>
      </c>
      <c r="EO22" s="40">
        <f t="shared" ca="1" si="128"/>
        <v>9445799.4136831295</v>
      </c>
      <c r="EP22" s="40">
        <f t="shared" ca="1" si="128"/>
        <v>9445799.4136831295</v>
      </c>
      <c r="EQ22" s="40">
        <f t="shared" ca="1" si="128"/>
        <v>9445799.4136831295</v>
      </c>
      <c r="ER22" s="40">
        <f t="shared" ca="1" si="128"/>
        <v>9445799.4136831295</v>
      </c>
      <c r="ES22" s="40">
        <f t="shared" ca="1" si="128"/>
        <v>9445799.4136831295</v>
      </c>
      <c r="ET22" s="40">
        <f t="shared" ca="1" si="128"/>
        <v>9445799.4136831295</v>
      </c>
      <c r="EU22" s="40">
        <f t="shared" ca="1" si="128"/>
        <v>9445799.4136831295</v>
      </c>
      <c r="EV22" s="40">
        <f t="shared" ca="1" si="128"/>
        <v>9445799.4136831295</v>
      </c>
      <c r="EW22" s="40">
        <f t="shared" ca="1" si="128"/>
        <v>9445799.4136831295</v>
      </c>
      <c r="EX22" s="40">
        <f t="shared" ca="1" si="128"/>
        <v>9445799.4136831295</v>
      </c>
      <c r="EY22" s="40">
        <f t="shared" ca="1" si="128"/>
        <v>9445799.4136831295</v>
      </c>
      <c r="EZ22" s="40">
        <f t="shared" ca="1" si="128"/>
        <v>9445799.4136831295</v>
      </c>
      <c r="FA22" s="40">
        <f t="shared" ca="1" si="128"/>
        <v>9445799.4136831295</v>
      </c>
      <c r="FB22" s="40">
        <f t="shared" ca="1" si="128"/>
        <v>9445799.4136831295</v>
      </c>
      <c r="FC22" s="40">
        <f t="shared" ca="1" si="128"/>
        <v>9445799.4136831295</v>
      </c>
      <c r="FD22" s="40">
        <f t="shared" ca="1" si="128"/>
        <v>9445799.4136831295</v>
      </c>
      <c r="FE22" s="40">
        <f t="shared" ca="1" si="128"/>
        <v>9445799.4136831295</v>
      </c>
      <c r="FF22" s="40">
        <f t="shared" ca="1" si="128"/>
        <v>9445799.4136831295</v>
      </c>
      <c r="FG22" s="40">
        <f t="shared" ca="1" si="128"/>
        <v>9445799.4136831295</v>
      </c>
      <c r="FH22" s="40">
        <f t="shared" ca="1" si="128"/>
        <v>9445799.4136831295</v>
      </c>
      <c r="FI22" s="40">
        <f t="shared" ca="1" si="128"/>
        <v>9445799.4136831295</v>
      </c>
      <c r="FJ22" s="40">
        <f t="shared" ca="1" si="128"/>
        <v>9445799.4136831295</v>
      </c>
      <c r="FK22" s="40">
        <f t="shared" ca="1" si="128"/>
        <v>9445799.4136831295</v>
      </c>
      <c r="FL22" s="40">
        <f t="shared" ca="1" si="128"/>
        <v>9445799.4136831295</v>
      </c>
      <c r="FM22" s="40">
        <f t="shared" ca="1" si="128"/>
        <v>9445799.4136831295</v>
      </c>
      <c r="FN22" s="40">
        <f t="shared" ca="1" si="128"/>
        <v>9445799.4136831295</v>
      </c>
      <c r="FO22" s="40">
        <f t="shared" ca="1" si="128"/>
        <v>9445799.4136831295</v>
      </c>
      <c r="FP22" s="40">
        <f t="shared" ca="1" si="128"/>
        <v>9445799.4136831295</v>
      </c>
      <c r="FQ22" s="40">
        <f t="shared" ca="1" si="128"/>
        <v>9445799.4136831295</v>
      </c>
      <c r="FR22" s="40">
        <f t="shared" ca="1" si="128"/>
        <v>9445799.4136831295</v>
      </c>
      <c r="FS22" s="40">
        <f t="shared" ca="1" si="128"/>
        <v>9445799.4136831295</v>
      </c>
      <c r="FT22" s="40">
        <f t="shared" ca="1" si="128"/>
        <v>9445799.4136831295</v>
      </c>
      <c r="FU22" s="40">
        <f t="shared" ca="1" si="128"/>
        <v>9445799.4136831295</v>
      </c>
      <c r="FV22" s="40">
        <f t="shared" ca="1" si="128"/>
        <v>9445799.4136831295</v>
      </c>
      <c r="FW22" s="40">
        <f t="shared" ca="1" si="128"/>
        <v>9445799.4136831295</v>
      </c>
      <c r="FX22" s="40">
        <f t="shared" ca="1" si="128"/>
        <v>9445799.4136831295</v>
      </c>
      <c r="FY22" s="40">
        <f t="shared" ca="1" si="128"/>
        <v>9445799.4136831295</v>
      </c>
      <c r="FZ22" s="40">
        <f t="shared" ca="1" si="128"/>
        <v>9445799.4136831295</v>
      </c>
      <c r="GA22" s="40">
        <f t="shared" ca="1" si="128"/>
        <v>9445799.4136831295</v>
      </c>
      <c r="GB22" s="40">
        <f t="shared" ca="1" si="128"/>
        <v>9445799.4136831295</v>
      </c>
      <c r="GC22" s="40">
        <f t="shared" ca="1" si="128"/>
        <v>9445799.4136831295</v>
      </c>
      <c r="GD22" s="40">
        <f t="shared" ca="1" si="128"/>
        <v>9445799.4136831295</v>
      </c>
      <c r="GE22" s="40">
        <f t="shared" ca="1" si="128"/>
        <v>9445799.4136831295</v>
      </c>
      <c r="GF22" s="40">
        <f t="shared" ca="1" si="128"/>
        <v>9445799.4136831295</v>
      </c>
      <c r="GG22" s="40">
        <f t="shared" ca="1" si="128"/>
        <v>9445799.4136831295</v>
      </c>
      <c r="GH22" s="40">
        <f t="shared" ca="1" si="128"/>
        <v>9445799.4136831295</v>
      </c>
      <c r="GI22" s="40">
        <f t="shared" ca="1" si="128"/>
        <v>9445799.4136831295</v>
      </c>
      <c r="GJ22" s="40">
        <f t="shared" ca="1" si="128"/>
        <v>9445799.4136831295</v>
      </c>
      <c r="GK22" s="40">
        <f t="shared" ca="1" si="128"/>
        <v>9445799.4136831295</v>
      </c>
      <c r="GL22" s="40">
        <f t="shared" ca="1" si="128"/>
        <v>9445799.4136831295</v>
      </c>
      <c r="GM22" s="40">
        <f t="shared" ca="1" si="128"/>
        <v>9445799.4136831295</v>
      </c>
      <c r="GN22" s="40">
        <f t="shared" ca="1" si="128"/>
        <v>9445799.4136831295</v>
      </c>
      <c r="GO22" s="40">
        <f t="shared" ca="1" si="128"/>
        <v>9445799.4136831295</v>
      </c>
      <c r="GP22" s="40">
        <f t="shared" ca="1" si="128"/>
        <v>9445799.4136831295</v>
      </c>
      <c r="GQ22" s="40">
        <f t="shared" ca="1" si="128"/>
        <v>9445799.4136831295</v>
      </c>
      <c r="GR22" s="40">
        <f t="shared" ca="1" si="129"/>
        <v>9445799.4136831295</v>
      </c>
      <c r="GS22" s="40">
        <f t="shared" ca="1" si="129"/>
        <v>9445799.4136831295</v>
      </c>
      <c r="GT22" s="40">
        <f t="shared" ca="1" si="129"/>
        <v>9445799.4136831295</v>
      </c>
      <c r="GU22" s="40">
        <f t="shared" ca="1" si="129"/>
        <v>9445799.4136831295</v>
      </c>
      <c r="GV22" s="40">
        <f t="shared" ca="1" si="129"/>
        <v>9445799.4136831295</v>
      </c>
      <c r="GW22" s="40">
        <f t="shared" ca="1" si="129"/>
        <v>9445799.4136831295</v>
      </c>
      <c r="GX22" s="40">
        <f t="shared" ca="1" si="129"/>
        <v>9445799.4136831295</v>
      </c>
      <c r="GY22" s="40">
        <f t="shared" ca="1" si="129"/>
        <v>9445799.4136831295</v>
      </c>
      <c r="GZ22" s="40">
        <f t="shared" ca="1" si="129"/>
        <v>9445799.4136831295</v>
      </c>
      <c r="HA22" s="40">
        <f t="shared" ca="1" si="129"/>
        <v>9445799.4136831295</v>
      </c>
      <c r="HB22" s="40">
        <f t="shared" ca="1" si="129"/>
        <v>9445799.4136831295</v>
      </c>
      <c r="HC22" s="40">
        <f t="shared" ca="1" si="129"/>
        <v>9445799.4136831295</v>
      </c>
      <c r="HD22" s="40">
        <f t="shared" ca="1" si="129"/>
        <v>9445799.4136831295</v>
      </c>
      <c r="HE22" s="40">
        <f t="shared" ca="1" si="129"/>
        <v>9445799.4136831295</v>
      </c>
      <c r="HF22" s="40">
        <f t="shared" ca="1" si="129"/>
        <v>9445799.4136831295</v>
      </c>
      <c r="HG22" s="40">
        <f t="shared" ca="1" si="129"/>
        <v>9445799.4136831295</v>
      </c>
      <c r="HH22" s="40">
        <f t="shared" ca="1" si="129"/>
        <v>9445799.4136831295</v>
      </c>
      <c r="HI22" s="40">
        <f t="shared" ca="1" si="129"/>
        <v>9445799.4136831295</v>
      </c>
      <c r="HJ22" s="40">
        <f t="shared" ca="1" si="129"/>
        <v>9445799.4136831295</v>
      </c>
      <c r="HK22" s="40">
        <f t="shared" ca="1" si="129"/>
        <v>9445799.4136831295</v>
      </c>
      <c r="HL22" s="40">
        <f t="shared" ca="1" si="129"/>
        <v>9445799.4136831295</v>
      </c>
      <c r="HM22" s="40">
        <f t="shared" ca="1" si="129"/>
        <v>9445799.4136831295</v>
      </c>
      <c r="HN22" s="40">
        <f t="shared" ca="1" si="129"/>
        <v>9445799.4136831295</v>
      </c>
      <c r="HO22" s="40">
        <f t="shared" ca="1" si="129"/>
        <v>9445799.4136831295</v>
      </c>
      <c r="HP22" s="40">
        <f t="shared" ca="1" si="129"/>
        <v>9445799.4136831295</v>
      </c>
      <c r="HQ22" s="40">
        <f t="shared" ca="1" si="129"/>
        <v>9445799.4136831295</v>
      </c>
      <c r="HR22" s="40">
        <f t="shared" ca="1" si="129"/>
        <v>9445799.4136831295</v>
      </c>
      <c r="HS22" s="40">
        <f t="shared" ca="1" si="129"/>
        <v>9445799.4136831295</v>
      </c>
      <c r="HT22" s="40">
        <f t="shared" ca="1" si="129"/>
        <v>9445799.4136831295</v>
      </c>
      <c r="HU22" s="40">
        <f t="shared" ca="1" si="129"/>
        <v>9445799.4136831295</v>
      </c>
      <c r="HV22" s="40">
        <f t="shared" ca="1" si="129"/>
        <v>9445799.4136831295</v>
      </c>
      <c r="HW22" s="40">
        <f t="shared" ca="1" si="129"/>
        <v>9445799.4136831295</v>
      </c>
      <c r="HX22" s="40">
        <f t="shared" ca="1" si="129"/>
        <v>9445799.4136831295</v>
      </c>
      <c r="HY22" s="40">
        <f t="shared" ca="1" si="129"/>
        <v>9445799.4136831295</v>
      </c>
      <c r="HZ22" s="40">
        <f t="shared" ca="1" si="129"/>
        <v>9445799.4136831295</v>
      </c>
      <c r="IA22" s="40">
        <f t="shared" ca="1" si="129"/>
        <v>9445799.4136831295</v>
      </c>
      <c r="IB22" s="40">
        <f t="shared" ca="1" si="129"/>
        <v>9445799.4136831295</v>
      </c>
      <c r="IC22" s="40">
        <f t="shared" ca="1" si="129"/>
        <v>9445799.4136831295</v>
      </c>
      <c r="ID22" s="40">
        <f t="shared" ca="1" si="129"/>
        <v>9445799.4136831295</v>
      </c>
      <c r="IE22" s="40">
        <f t="shared" ca="1" si="129"/>
        <v>9445799.4136831295</v>
      </c>
      <c r="IF22" s="40">
        <f t="shared" ca="1" si="129"/>
        <v>9445799.4136831295</v>
      </c>
      <c r="IG22" s="40">
        <f t="shared" ca="1" si="129"/>
        <v>9445799.4136831295</v>
      </c>
      <c r="IH22" s="40">
        <f t="shared" ca="1" si="129"/>
        <v>9445799.4136831295</v>
      </c>
      <c r="II22" s="40">
        <f t="shared" ca="1" si="129"/>
        <v>9445799.4136831295</v>
      </c>
      <c r="IJ22" s="40">
        <f t="shared" ca="1" si="129"/>
        <v>9445799.4136831295</v>
      </c>
      <c r="IK22" s="40">
        <f t="shared" ca="1" si="129"/>
        <v>9445799.4136831295</v>
      </c>
      <c r="IL22" s="40">
        <f t="shared" ca="1" si="129"/>
        <v>9445799.4136831295</v>
      </c>
      <c r="IM22" s="40">
        <f t="shared" ca="1" si="129"/>
        <v>9445799.4136831295</v>
      </c>
      <c r="IN22" s="40">
        <f t="shared" ca="1" si="129"/>
        <v>9445799.4136831295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30"/>
        <v>8.4183942896473152</v>
      </c>
      <c r="H23" s="40">
        <f t="shared" ref="H23:BS23" ca="1" si="131">H12*$C$15</f>
        <v>9.1318175345326811</v>
      </c>
      <c r="I23" s="40">
        <f t="shared" ca="1" si="131"/>
        <v>11.200744944700242</v>
      </c>
      <c r="J23" s="40">
        <f t="shared" ca="1" si="131"/>
        <v>15.671530612648533</v>
      </c>
      <c r="K23" s="40">
        <f t="shared" ca="1" si="131"/>
        <v>26.146961925048654</v>
      </c>
      <c r="L23" s="40">
        <f t="shared" ca="1" si="131"/>
        <v>34.558221982247112</v>
      </c>
      <c r="M23" s="40">
        <f t="shared" ca="1" si="131"/>
        <v>39.404743892501699</v>
      </c>
      <c r="N23" s="40">
        <f t="shared" ca="1" si="131"/>
        <v>66.001841912537543</v>
      </c>
      <c r="O23" s="40">
        <f t="shared" ca="1" si="131"/>
        <v>88.553660271396012</v>
      </c>
      <c r="P23" s="40">
        <f t="shared" ca="1" si="131"/>
        <v>115.63798107097462</v>
      </c>
      <c r="Q23" s="40">
        <f t="shared" ca="1" si="131"/>
        <v>152.04476194996911</v>
      </c>
      <c r="R23" s="40">
        <f t="shared" ca="1" si="131"/>
        <v>190.71749035544605</v>
      </c>
      <c r="S23" s="40">
        <f t="shared" ca="1" si="131"/>
        <v>233.07537410404899</v>
      </c>
      <c r="T23" s="40">
        <f t="shared" ca="1" si="131"/>
        <v>304.98843718849383</v>
      </c>
      <c r="U23" s="40">
        <f t="shared" ca="1" si="131"/>
        <v>429.62347806996723</v>
      </c>
      <c r="V23" s="40">
        <f t="shared" ca="1" si="131"/>
        <v>509.59822382161673</v>
      </c>
      <c r="W23" s="40">
        <f t="shared" ca="1" si="131"/>
        <v>918.03303151848854</v>
      </c>
      <c r="X23" s="40">
        <f t="shared" ca="1" si="131"/>
        <v>1300.6419177505102</v>
      </c>
      <c r="Y23" s="40">
        <f t="shared" ca="1" si="131"/>
        <v>1703.7260511107418</v>
      </c>
      <c r="Z23" s="40">
        <f t="shared" ca="1" si="131"/>
        <v>2233.0147564911945</v>
      </c>
      <c r="AA23" s="40">
        <f t="shared" ca="1" si="131"/>
        <v>2945.6532358071863</v>
      </c>
      <c r="AB23" s="40">
        <f t="shared" ca="1" si="131"/>
        <v>3595.1537579508235</v>
      </c>
      <c r="AC23" s="40">
        <f t="shared" ca="1" si="131"/>
        <v>4396.2567196326008</v>
      </c>
      <c r="AD23" s="40">
        <f t="shared" ca="1" si="131"/>
        <v>5595.2358249869458</v>
      </c>
      <c r="AE23" s="40">
        <f t="shared" ca="1" si="131"/>
        <v>6735.9995935586458</v>
      </c>
      <c r="AF23" s="40">
        <f t="shared" ca="1" si="131"/>
        <v>7945.6087052617831</v>
      </c>
      <c r="AG23" s="40">
        <f t="shared" ca="1" si="131"/>
        <v>9231.8394734656085</v>
      </c>
      <c r="AH23" s="40">
        <f t="shared" ca="1" si="131"/>
        <v>9955.1079591303933</v>
      </c>
      <c r="AI23" s="40">
        <f t="shared" ca="1" si="131"/>
        <v>11419.337826933117</v>
      </c>
      <c r="AJ23" s="40">
        <f t="shared" ca="1" si="131"/>
        <v>12635.225063191247</v>
      </c>
      <c r="AK23" s="40">
        <f t="shared" ca="1" si="131"/>
        <v>14053.795843321308</v>
      </c>
      <c r="AL23" s="40">
        <f t="shared" ca="1" si="131"/>
        <v>15322.761768998907</v>
      </c>
      <c r="AM23" s="40">
        <f t="shared" ca="1" si="131"/>
        <v>16955.573549568046</v>
      </c>
      <c r="AN23" s="40">
        <f t="shared" ca="1" si="131"/>
        <v>17893.725116592301</v>
      </c>
      <c r="AO23" s="40">
        <f t="shared" ca="1" si="131"/>
        <v>25051.215163229219</v>
      </c>
      <c r="AP23" s="40">
        <f t="shared" ca="1" si="131"/>
        <v>35071.701228520906</v>
      </c>
      <c r="AQ23" s="40">
        <f t="shared" ca="1" si="131"/>
        <v>49100.381719929261</v>
      </c>
      <c r="AR23" s="40">
        <f t="shared" ca="1" si="131"/>
        <v>68740.534407900966</v>
      </c>
      <c r="AS23" s="40">
        <f t="shared" ca="1" si="131"/>
        <v>96236.748171061336</v>
      </c>
      <c r="AT23" s="40">
        <f t="shared" ca="1" si="131"/>
        <v>134731.44743948587</v>
      </c>
      <c r="AU23" s="40">
        <f t="shared" ca="1" si="131"/>
        <v>188624.02641528018</v>
      </c>
      <c r="AV23" s="40">
        <f t="shared" ca="1" si="131"/>
        <v>264073.63698139222</v>
      </c>
      <c r="AW23" s="40">
        <f t="shared" ca="1" si="131"/>
        <v>369703.0917739491</v>
      </c>
      <c r="AX23" s="40">
        <f t="shared" ca="1" si="131"/>
        <v>517584.32848352875</v>
      </c>
      <c r="AY23" s="40">
        <f t="shared" ca="1" si="131"/>
        <v>724618.05987694021</v>
      </c>
      <c r="AZ23" s="40">
        <f t="shared" ca="1" si="131"/>
        <v>1014465.2838277163</v>
      </c>
      <c r="BA23" s="40">
        <f t="shared" ca="1" si="131"/>
        <v>1420251.3973588026</v>
      </c>
      <c r="BB23" s="40">
        <f t="shared" ca="1" si="131"/>
        <v>1988351.9563023236</v>
      </c>
      <c r="BC23" s="40">
        <f t="shared" ca="1" si="131"/>
        <v>2783692.7388232527</v>
      </c>
      <c r="BD23" s="40">
        <f t="shared" ca="1" si="131"/>
        <v>3897169.8343525538</v>
      </c>
      <c r="BE23" s="40">
        <f t="shared" ca="1" si="131"/>
        <v>5456037.7680935748</v>
      </c>
      <c r="BF23" s="40">
        <f t="shared" ca="1" si="131"/>
        <v>7638452.8753310042</v>
      </c>
      <c r="BG23" s="40">
        <f t="shared" ca="1" si="131"/>
        <v>9445799.4136831295</v>
      </c>
      <c r="BH23" s="40">
        <f t="shared" ca="1" si="131"/>
        <v>9445799.4136831295</v>
      </c>
      <c r="BI23" s="40">
        <f t="shared" ca="1" si="131"/>
        <v>9445799.4136831295</v>
      </c>
      <c r="BJ23" s="40">
        <f t="shared" ca="1" si="131"/>
        <v>9445799.4136831295</v>
      </c>
      <c r="BK23" s="40">
        <f t="shared" ca="1" si="131"/>
        <v>9445799.4136831295</v>
      </c>
      <c r="BL23" s="40">
        <f t="shared" ca="1" si="131"/>
        <v>9445799.4136831295</v>
      </c>
      <c r="BM23" s="40">
        <f t="shared" ca="1" si="131"/>
        <v>9445799.4136831295</v>
      </c>
      <c r="BN23" s="40">
        <f t="shared" ca="1" si="131"/>
        <v>9445799.4136831295</v>
      </c>
      <c r="BO23" s="40">
        <f t="shared" ca="1" si="131"/>
        <v>9445799.4136831295</v>
      </c>
      <c r="BP23" s="40">
        <f t="shared" ca="1" si="131"/>
        <v>9445799.4136831295</v>
      </c>
      <c r="BQ23" s="40">
        <f t="shared" ca="1" si="131"/>
        <v>9445799.4136831295</v>
      </c>
      <c r="BR23" s="40">
        <f t="shared" ca="1" si="131"/>
        <v>9445799.4136831295</v>
      </c>
      <c r="BS23" s="40">
        <f t="shared" ca="1" si="131"/>
        <v>9445799.4136831295</v>
      </c>
      <c r="BT23" s="40">
        <f t="shared" ca="1" si="127"/>
        <v>9445799.4136831295</v>
      </c>
      <c r="BU23" s="40">
        <f t="shared" ca="1" si="127"/>
        <v>9445799.4136831295</v>
      </c>
      <c r="BV23" s="40">
        <f t="shared" ca="1" si="127"/>
        <v>9445799.4136831295</v>
      </c>
      <c r="BW23" s="40">
        <f t="shared" ca="1" si="127"/>
        <v>9445799.4136831295</v>
      </c>
      <c r="BX23" s="40">
        <f t="shared" ca="1" si="127"/>
        <v>9445799.4136831295</v>
      </c>
      <c r="BY23" s="40">
        <f t="shared" ca="1" si="127"/>
        <v>9445799.4136831295</v>
      </c>
      <c r="BZ23" s="40">
        <f t="shared" ca="1" si="127"/>
        <v>9445799.4136831295</v>
      </c>
      <c r="CA23" s="40">
        <f t="shared" ca="1" si="127"/>
        <v>9445799.4136831295</v>
      </c>
      <c r="CB23" s="40">
        <f t="shared" ca="1" si="127"/>
        <v>9445799.4136831295</v>
      </c>
      <c r="CC23" s="40">
        <f t="shared" ca="1" si="127"/>
        <v>9445799.4136831295</v>
      </c>
      <c r="CD23" s="40">
        <f t="shared" ca="1" si="127"/>
        <v>9445799.4136831295</v>
      </c>
      <c r="CE23" s="40">
        <f t="shared" ca="1" si="127"/>
        <v>9445799.4136831295</v>
      </c>
      <c r="CF23" s="40">
        <f t="shared" ca="1" si="127"/>
        <v>9445799.4136831295</v>
      </c>
      <c r="CG23" s="40">
        <f t="shared" ca="1" si="127"/>
        <v>9445799.4136831295</v>
      </c>
      <c r="CH23" s="40">
        <f t="shared" ca="1" si="127"/>
        <v>9445799.4136831295</v>
      </c>
      <c r="CI23" s="40">
        <f t="shared" ca="1" si="127"/>
        <v>9445799.4136831295</v>
      </c>
      <c r="CJ23" s="40">
        <f t="shared" ca="1" si="127"/>
        <v>9445799.4136831295</v>
      </c>
      <c r="CK23" s="40">
        <f t="shared" ca="1" si="127"/>
        <v>9445799.4136831295</v>
      </c>
      <c r="CL23" s="40">
        <f t="shared" ca="1" si="127"/>
        <v>9445799.4136831295</v>
      </c>
      <c r="CM23" s="40">
        <f t="shared" ca="1" si="127"/>
        <v>9445799.4136831295</v>
      </c>
      <c r="CN23" s="40">
        <f t="shared" ca="1" si="127"/>
        <v>9445799.4136831295</v>
      </c>
      <c r="CO23" s="40">
        <f t="shared" ca="1" si="127"/>
        <v>9445799.4136831295</v>
      </c>
      <c r="CP23" s="40">
        <f t="shared" ca="1" si="127"/>
        <v>9445799.4136831295</v>
      </c>
      <c r="CQ23" s="40">
        <f t="shared" ca="1" si="127"/>
        <v>9445799.4136831295</v>
      </c>
      <c r="CR23" s="40">
        <f t="shared" ca="1" si="127"/>
        <v>9445799.4136831295</v>
      </c>
      <c r="CS23" s="40">
        <f t="shared" ca="1" si="127"/>
        <v>9445799.4136831295</v>
      </c>
      <c r="CT23" s="40">
        <f t="shared" ca="1" si="127"/>
        <v>9445799.4136831295</v>
      </c>
      <c r="CU23" s="40">
        <f t="shared" ca="1" si="127"/>
        <v>9445799.4136831295</v>
      </c>
      <c r="CV23" s="40">
        <f t="shared" ca="1" si="127"/>
        <v>9445799.4136831295</v>
      </c>
      <c r="CW23" s="40">
        <f t="shared" ca="1" si="127"/>
        <v>9445799.4136831295</v>
      </c>
      <c r="CX23" s="40">
        <f t="shared" ca="1" si="127"/>
        <v>9445799.4136831295</v>
      </c>
      <c r="CY23" s="40">
        <f t="shared" ca="1" si="127"/>
        <v>9445799.4136831295</v>
      </c>
      <c r="CZ23" s="40">
        <f t="shared" ca="1" si="127"/>
        <v>9445799.4136831295</v>
      </c>
      <c r="DA23" s="40">
        <f t="shared" ca="1" si="127"/>
        <v>9445799.4136831295</v>
      </c>
      <c r="DB23" s="40">
        <f t="shared" ca="1" si="127"/>
        <v>9445799.4136831295</v>
      </c>
      <c r="DC23" s="40">
        <f t="shared" ca="1" si="127"/>
        <v>9445799.4136831295</v>
      </c>
      <c r="DD23" s="40">
        <f t="shared" ca="1" si="127"/>
        <v>9445799.4136831295</v>
      </c>
      <c r="DE23" s="40">
        <f t="shared" ca="1" si="127"/>
        <v>9445799.4136831295</v>
      </c>
      <c r="DF23" s="40">
        <f t="shared" ca="1" si="127"/>
        <v>9445799.4136831295</v>
      </c>
      <c r="DG23" s="40">
        <f t="shared" ca="1" si="127"/>
        <v>9445799.4136831295</v>
      </c>
      <c r="DH23" s="40">
        <f t="shared" ca="1" si="127"/>
        <v>9445799.4136831295</v>
      </c>
      <c r="DI23" s="40">
        <f t="shared" ca="1" si="127"/>
        <v>9445799.4136831295</v>
      </c>
      <c r="DJ23" s="40">
        <f t="shared" ca="1" si="127"/>
        <v>9445799.4136831295</v>
      </c>
      <c r="DK23" s="40">
        <f t="shared" ca="1" si="127"/>
        <v>9445799.4136831295</v>
      </c>
      <c r="DL23" s="40">
        <f t="shared" ca="1" si="127"/>
        <v>9445799.4136831295</v>
      </c>
      <c r="DM23" s="40">
        <f t="shared" ca="1" si="127"/>
        <v>9445799.4136831295</v>
      </c>
      <c r="DN23" s="40">
        <f t="shared" ca="1" si="127"/>
        <v>9445799.4136831295</v>
      </c>
      <c r="DO23" s="40">
        <f t="shared" ca="1" si="127"/>
        <v>9445799.4136831295</v>
      </c>
      <c r="DP23" s="40">
        <f t="shared" ca="1" si="127"/>
        <v>9445799.4136831295</v>
      </c>
      <c r="DQ23" s="40">
        <f t="shared" ca="1" si="127"/>
        <v>9445799.4136831295</v>
      </c>
      <c r="DR23" s="40">
        <f t="shared" ca="1" si="127"/>
        <v>9445799.4136831295</v>
      </c>
      <c r="DS23" s="40">
        <f t="shared" ca="1" si="127"/>
        <v>9445799.4136831295</v>
      </c>
      <c r="DT23" s="40">
        <f t="shared" ca="1" si="127"/>
        <v>9445799.4136831295</v>
      </c>
      <c r="DU23" s="40">
        <f t="shared" ca="1" si="127"/>
        <v>9445799.4136831295</v>
      </c>
      <c r="DV23" s="40">
        <f t="shared" ca="1" si="127"/>
        <v>9445799.4136831295</v>
      </c>
      <c r="DW23" s="40">
        <f t="shared" ca="1" si="127"/>
        <v>9445799.4136831295</v>
      </c>
      <c r="DX23" s="40">
        <f t="shared" ca="1" si="127"/>
        <v>9445799.4136831295</v>
      </c>
      <c r="DY23" s="40">
        <f t="shared" ca="1" si="127"/>
        <v>9445799.4136831295</v>
      </c>
      <c r="DZ23" s="40">
        <f t="shared" ca="1" si="127"/>
        <v>9445799.4136831295</v>
      </c>
      <c r="EA23" s="40">
        <f t="shared" ca="1" si="127"/>
        <v>9445799.4136831295</v>
      </c>
      <c r="EB23" s="40">
        <f t="shared" ca="1" si="127"/>
        <v>9445799.4136831295</v>
      </c>
      <c r="EC23" s="40">
        <f t="shared" ca="1" si="127"/>
        <v>9445799.4136831295</v>
      </c>
      <c r="ED23" s="40">
        <f t="shared" ca="1" si="127"/>
        <v>9445799.4136831295</v>
      </c>
      <c r="EE23" s="40">
        <f t="shared" ca="1" si="127"/>
        <v>9445799.4136831295</v>
      </c>
      <c r="EF23" s="40">
        <f t="shared" ca="1" si="128"/>
        <v>9445799.4136831295</v>
      </c>
      <c r="EG23" s="40">
        <f t="shared" ca="1" si="128"/>
        <v>9445799.4136831295</v>
      </c>
      <c r="EH23" s="40">
        <f t="shared" ca="1" si="128"/>
        <v>9445799.4136831295</v>
      </c>
      <c r="EI23" s="40">
        <f t="shared" ca="1" si="128"/>
        <v>9445799.4136831295</v>
      </c>
      <c r="EJ23" s="40">
        <f t="shared" ca="1" si="128"/>
        <v>9445799.4136831295</v>
      </c>
      <c r="EK23" s="40">
        <f t="shared" ca="1" si="128"/>
        <v>9445799.4136831295</v>
      </c>
      <c r="EL23" s="40">
        <f t="shared" ca="1" si="128"/>
        <v>9445799.4136831295</v>
      </c>
      <c r="EM23" s="40">
        <f t="shared" ca="1" si="128"/>
        <v>9445799.4136831295</v>
      </c>
      <c r="EN23" s="40">
        <f t="shared" ca="1" si="128"/>
        <v>9445799.4136831295</v>
      </c>
      <c r="EO23" s="40">
        <f t="shared" ca="1" si="128"/>
        <v>9445799.4136831295</v>
      </c>
      <c r="EP23" s="40">
        <f t="shared" ca="1" si="128"/>
        <v>9445799.4136831295</v>
      </c>
      <c r="EQ23" s="40">
        <f t="shared" ca="1" si="128"/>
        <v>9445799.4136831295</v>
      </c>
      <c r="ER23" s="40">
        <f t="shared" ca="1" si="128"/>
        <v>9445799.4136831295</v>
      </c>
      <c r="ES23" s="40">
        <f t="shared" ca="1" si="128"/>
        <v>9445799.4136831295</v>
      </c>
      <c r="ET23" s="40">
        <f t="shared" ca="1" si="128"/>
        <v>9445799.4136831295</v>
      </c>
      <c r="EU23" s="40">
        <f t="shared" ca="1" si="128"/>
        <v>9445799.4136831295</v>
      </c>
      <c r="EV23" s="40">
        <f t="shared" ca="1" si="128"/>
        <v>9445799.4136831295</v>
      </c>
      <c r="EW23" s="40">
        <f t="shared" ca="1" si="128"/>
        <v>9445799.4136831295</v>
      </c>
      <c r="EX23" s="40">
        <f t="shared" ca="1" si="128"/>
        <v>9445799.4136831295</v>
      </c>
      <c r="EY23" s="40">
        <f t="shared" ca="1" si="128"/>
        <v>9445799.4136831295</v>
      </c>
      <c r="EZ23" s="40">
        <f t="shared" ca="1" si="128"/>
        <v>9445799.4136831295</v>
      </c>
      <c r="FA23" s="40">
        <f t="shared" ca="1" si="128"/>
        <v>9445799.4136831295</v>
      </c>
      <c r="FB23" s="40">
        <f t="shared" ca="1" si="128"/>
        <v>9445799.4136831295</v>
      </c>
      <c r="FC23" s="40">
        <f t="shared" ca="1" si="128"/>
        <v>9445799.4136831295</v>
      </c>
      <c r="FD23" s="40">
        <f t="shared" ca="1" si="128"/>
        <v>9445799.4136831295</v>
      </c>
      <c r="FE23" s="40">
        <f t="shared" ca="1" si="128"/>
        <v>9445799.4136831295</v>
      </c>
      <c r="FF23" s="40">
        <f t="shared" ca="1" si="128"/>
        <v>9445799.4136831295</v>
      </c>
      <c r="FG23" s="40">
        <f t="shared" ca="1" si="128"/>
        <v>9445799.4136831295</v>
      </c>
      <c r="FH23" s="40">
        <f t="shared" ca="1" si="128"/>
        <v>9445799.4136831295</v>
      </c>
      <c r="FI23" s="40">
        <f t="shared" ca="1" si="128"/>
        <v>9445799.4136831295</v>
      </c>
      <c r="FJ23" s="40">
        <f t="shared" ca="1" si="128"/>
        <v>9445799.4136831295</v>
      </c>
      <c r="FK23" s="40">
        <f t="shared" ca="1" si="128"/>
        <v>9445799.4136831295</v>
      </c>
      <c r="FL23" s="40">
        <f t="shared" ca="1" si="128"/>
        <v>9445799.4136831295</v>
      </c>
      <c r="FM23" s="40">
        <f t="shared" ca="1" si="128"/>
        <v>9445799.4136831295</v>
      </c>
      <c r="FN23" s="40">
        <f t="shared" ca="1" si="128"/>
        <v>9445799.4136831295</v>
      </c>
      <c r="FO23" s="40">
        <f t="shared" ca="1" si="128"/>
        <v>9445799.4136831295</v>
      </c>
      <c r="FP23" s="40">
        <f t="shared" ca="1" si="128"/>
        <v>9445799.4136831295</v>
      </c>
      <c r="FQ23" s="40">
        <f t="shared" ca="1" si="128"/>
        <v>9445799.4136831295</v>
      </c>
      <c r="FR23" s="40">
        <f t="shared" ca="1" si="128"/>
        <v>9445799.4136831295</v>
      </c>
      <c r="FS23" s="40">
        <f t="shared" ca="1" si="128"/>
        <v>9445799.4136831295</v>
      </c>
      <c r="FT23" s="40">
        <f t="shared" ca="1" si="128"/>
        <v>9445799.4136831295</v>
      </c>
      <c r="FU23" s="40">
        <f t="shared" ca="1" si="128"/>
        <v>9445799.4136831295</v>
      </c>
      <c r="FV23" s="40">
        <f t="shared" ca="1" si="128"/>
        <v>9445799.4136831295</v>
      </c>
      <c r="FW23" s="40">
        <f t="shared" ca="1" si="128"/>
        <v>9445799.4136831295</v>
      </c>
      <c r="FX23" s="40">
        <f t="shared" ca="1" si="128"/>
        <v>9445799.4136831295</v>
      </c>
      <c r="FY23" s="40">
        <f t="shared" ca="1" si="128"/>
        <v>9445799.4136831295</v>
      </c>
      <c r="FZ23" s="40">
        <f t="shared" ca="1" si="128"/>
        <v>9445799.4136831295</v>
      </c>
      <c r="GA23" s="40">
        <f t="shared" ca="1" si="128"/>
        <v>9445799.4136831295</v>
      </c>
      <c r="GB23" s="40">
        <f t="shared" ca="1" si="128"/>
        <v>9445799.4136831295</v>
      </c>
      <c r="GC23" s="40">
        <f t="shared" ca="1" si="128"/>
        <v>9445799.4136831295</v>
      </c>
      <c r="GD23" s="40">
        <f t="shared" ca="1" si="128"/>
        <v>9445799.4136831295</v>
      </c>
      <c r="GE23" s="40">
        <f t="shared" ca="1" si="128"/>
        <v>9445799.4136831295</v>
      </c>
      <c r="GF23" s="40">
        <f t="shared" ca="1" si="128"/>
        <v>9445799.4136831295</v>
      </c>
      <c r="GG23" s="40">
        <f t="shared" ca="1" si="128"/>
        <v>9445799.4136831295</v>
      </c>
      <c r="GH23" s="40">
        <f t="shared" ca="1" si="128"/>
        <v>9445799.4136831295</v>
      </c>
      <c r="GI23" s="40">
        <f t="shared" ca="1" si="128"/>
        <v>9445799.4136831295</v>
      </c>
      <c r="GJ23" s="40">
        <f t="shared" ca="1" si="128"/>
        <v>9445799.4136831295</v>
      </c>
      <c r="GK23" s="40">
        <f t="shared" ca="1" si="128"/>
        <v>9445799.4136831295</v>
      </c>
      <c r="GL23" s="40">
        <f t="shared" ca="1" si="128"/>
        <v>9445799.4136831295</v>
      </c>
      <c r="GM23" s="40">
        <f t="shared" ca="1" si="128"/>
        <v>9445799.4136831295</v>
      </c>
      <c r="GN23" s="40">
        <f t="shared" ca="1" si="128"/>
        <v>9445799.4136831295</v>
      </c>
      <c r="GO23" s="40">
        <f t="shared" ca="1" si="128"/>
        <v>9445799.4136831295</v>
      </c>
      <c r="GP23" s="40">
        <f t="shared" ca="1" si="128"/>
        <v>9445799.4136831295</v>
      </c>
      <c r="GQ23" s="40">
        <f t="shared" ca="1" si="128"/>
        <v>9445799.4136831295</v>
      </c>
      <c r="GR23" s="40">
        <f t="shared" ca="1" si="129"/>
        <v>9445799.4136831295</v>
      </c>
      <c r="GS23" s="40">
        <f t="shared" ca="1" si="129"/>
        <v>9445799.4136831295</v>
      </c>
      <c r="GT23" s="40">
        <f t="shared" ca="1" si="129"/>
        <v>9445799.4136831295</v>
      </c>
      <c r="GU23" s="40">
        <f t="shared" ca="1" si="129"/>
        <v>9445799.4136831295</v>
      </c>
      <c r="GV23" s="40">
        <f t="shared" ca="1" si="129"/>
        <v>9445799.4136831295</v>
      </c>
      <c r="GW23" s="40">
        <f t="shared" ca="1" si="129"/>
        <v>9445799.4136831295</v>
      </c>
      <c r="GX23" s="40">
        <f t="shared" ca="1" si="129"/>
        <v>9445799.4136831295</v>
      </c>
      <c r="GY23" s="40">
        <f t="shared" ca="1" si="129"/>
        <v>9445799.4136831295</v>
      </c>
      <c r="GZ23" s="40">
        <f t="shared" ca="1" si="129"/>
        <v>9445799.4136831295</v>
      </c>
      <c r="HA23" s="40">
        <f t="shared" ca="1" si="129"/>
        <v>9445799.4136831295</v>
      </c>
      <c r="HB23" s="40">
        <f t="shared" ca="1" si="129"/>
        <v>9445799.4136831295</v>
      </c>
      <c r="HC23" s="40">
        <f t="shared" ca="1" si="129"/>
        <v>9445799.4136831295</v>
      </c>
      <c r="HD23" s="40">
        <f t="shared" ca="1" si="129"/>
        <v>9445799.4136831295</v>
      </c>
      <c r="HE23" s="40">
        <f t="shared" ca="1" si="129"/>
        <v>9445799.4136831295</v>
      </c>
      <c r="HF23" s="40">
        <f t="shared" ca="1" si="129"/>
        <v>9445799.4136831295</v>
      </c>
      <c r="HG23" s="40">
        <f t="shared" ca="1" si="129"/>
        <v>9445799.4136831295</v>
      </c>
      <c r="HH23" s="40">
        <f t="shared" ca="1" si="129"/>
        <v>9445799.4136831295</v>
      </c>
      <c r="HI23" s="40">
        <f t="shared" ca="1" si="129"/>
        <v>9445799.4136831295</v>
      </c>
      <c r="HJ23" s="40">
        <f t="shared" ca="1" si="129"/>
        <v>9445799.4136831295</v>
      </c>
      <c r="HK23" s="40">
        <f t="shared" ca="1" si="129"/>
        <v>9445799.4136831295</v>
      </c>
      <c r="HL23" s="40">
        <f t="shared" ca="1" si="129"/>
        <v>9445799.4136831295</v>
      </c>
      <c r="HM23" s="40">
        <f t="shared" ca="1" si="129"/>
        <v>9445799.4136831295</v>
      </c>
      <c r="HN23" s="40">
        <f t="shared" ca="1" si="129"/>
        <v>9445799.4136831295</v>
      </c>
      <c r="HO23" s="40">
        <f t="shared" ca="1" si="129"/>
        <v>9445799.4136831295</v>
      </c>
      <c r="HP23" s="40">
        <f t="shared" ca="1" si="129"/>
        <v>9445799.4136831295</v>
      </c>
      <c r="HQ23" s="40">
        <f t="shared" ca="1" si="129"/>
        <v>9445799.4136831295</v>
      </c>
      <c r="HR23" s="40">
        <f t="shared" ca="1" si="129"/>
        <v>9445799.4136831295</v>
      </c>
      <c r="HS23" s="40">
        <f t="shared" ca="1" si="129"/>
        <v>9445799.4136831295</v>
      </c>
      <c r="HT23" s="40">
        <f t="shared" ca="1" si="129"/>
        <v>9445799.4136831295</v>
      </c>
      <c r="HU23" s="40">
        <f t="shared" ca="1" si="129"/>
        <v>9445799.4136831295</v>
      </c>
      <c r="HV23" s="40">
        <f t="shared" ca="1" si="129"/>
        <v>9445799.4136831295</v>
      </c>
      <c r="HW23" s="40">
        <f t="shared" ca="1" si="129"/>
        <v>9445799.4136831295</v>
      </c>
      <c r="HX23" s="40">
        <f t="shared" ca="1" si="129"/>
        <v>9445799.4136831295</v>
      </c>
      <c r="HY23" s="40">
        <f t="shared" ca="1" si="129"/>
        <v>9445799.4136831295</v>
      </c>
      <c r="HZ23" s="40">
        <f t="shared" ca="1" si="129"/>
        <v>9445799.4136831295</v>
      </c>
      <c r="IA23" s="40">
        <f t="shared" ca="1" si="129"/>
        <v>9445799.4136831295</v>
      </c>
      <c r="IB23" s="40">
        <f t="shared" ca="1" si="129"/>
        <v>9445799.4136831295</v>
      </c>
      <c r="IC23" s="40">
        <f t="shared" ca="1" si="129"/>
        <v>9445799.4136831295</v>
      </c>
      <c r="ID23" s="40">
        <f t="shared" ca="1" si="129"/>
        <v>9445799.4136831295</v>
      </c>
      <c r="IE23" s="40">
        <f t="shared" ca="1" si="129"/>
        <v>9445799.4136831295</v>
      </c>
      <c r="IF23" s="40">
        <f t="shared" ca="1" si="129"/>
        <v>9445799.4136831295</v>
      </c>
      <c r="IG23" s="40">
        <f t="shared" ca="1" si="129"/>
        <v>9445799.4136831295</v>
      </c>
      <c r="IH23" s="40">
        <f t="shared" ca="1" si="129"/>
        <v>9445799.4136831295</v>
      </c>
      <c r="II23" s="40">
        <f t="shared" ca="1" si="129"/>
        <v>9445799.4136831295</v>
      </c>
      <c r="IJ23" s="40">
        <f t="shared" ca="1" si="129"/>
        <v>9445799.4136831295</v>
      </c>
      <c r="IK23" s="40">
        <f t="shared" ca="1" si="129"/>
        <v>9445799.4136831295</v>
      </c>
      <c r="IL23" s="40">
        <f t="shared" ca="1" si="129"/>
        <v>9445799.4136831295</v>
      </c>
      <c r="IM23" s="40">
        <f t="shared" ca="1" si="129"/>
        <v>9445799.4136831295</v>
      </c>
      <c r="IN23" s="40">
        <f t="shared" ca="1" si="129"/>
        <v>9445799.4136831295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1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1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501630</v>
      </c>
      <c r="D27" s="24">
        <f ca="1">IF(D31&lt;TODAY(),_xlfn.MAXIFS(G20:IN20,G4:IN4,"&lt;"&amp;C5+5),IF(D31="N/A",C16*1.5,_xlfn.MAXIFS(G20:IN20,G3:IN3,"&lt;"&amp;$D$31)*1.5))</f>
        <v>145053.97998628111</v>
      </c>
      <c r="F27" s="22" t="s">
        <v>503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501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1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43931</v>
      </c>
      <c r="D30" s="20">
        <f ca="1">IF(D31&lt;TODAY(),TODAY()+3+Projections!Z45,IFERROR(OFFSET(G26,-23,MATCH(1,G26:IN26,0))+3+Projections!Z45,xMax2+3+Projections!Z45))</f>
        <v>43948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43944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 t="e">
        <f>IF(VLOOKUP($A2,Days_Since_100!$H:$KU,AH$1+2,FALSE)=0,NA(),VLOOKUP($A2,Days_Since_100!$H:$KU,AH$1+2,FALSE))</f>
        <v>#N/A</v>
      </c>
      <c r="AI2" t="e">
        <f>IF(VLOOKUP($A2,Days_Since_100!$H:$KU,AI$1+2,FALSE)=0,NA(),VLOOKUP($A2,Days_Since_100!$H:$KU,AI$1+2,FALSE))</f>
        <v>#N/A</v>
      </c>
      <c r="AJ2" t="e">
        <f>IF(VLOOKUP($A2,Days_Since_100!$H:$KU,AJ$1+2,FALSE)=0,NA(),VLOOKUP($A2,Days_Since_100!$H:$KU,AJ$1+2,FALSE))</f>
        <v>#N/A</v>
      </c>
      <c r="AK2" t="e">
        <f>IF(VLOOKUP($A2,Days_Since_100!$H:$KU,AK$1+2,FALSE)=0,NA(),VLOOKUP($A2,Days_Since_100!$H:$KU,AK$1+2,FALSE))</f>
        <v>#N/A</v>
      </c>
      <c r="AL2" t="e">
        <f>IF(VLOOKUP($A2,Days_Since_100!$H:$KU,AL$1+2,FALSE)=0,NA(),VLOOKUP($A2,Days_Since_100!$H:$KU,AL$1+2,FALSE))</f>
        <v>#N/A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13677</v>
      </c>
      <c r="S3">
        <f>IF(VLOOKUP($A3,Days_Since_100!$H:$KU,S$1+2,FALSE)=0,NA(),VLOOKUP($A3,Days_Since_100!$H:$KU,S$1+2,FALSE))</f>
        <v>19100</v>
      </c>
      <c r="T3">
        <f>IF(VLOOKUP($A3,Days_Since_100!$H:$KU,T$1+2,FALSE)=0,NA(),VLOOKUP($A3,Days_Since_100!$H:$KU,T$1+2,FALSE))</f>
        <v>25489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121478</v>
      </c>
      <c r="AB3">
        <f>IF(VLOOKUP($A3,Days_Since_100!$H:$KU,AB$1+2,FALSE)=0,NA(),VLOOKUP($A3,Days_Since_100!$H:$KU,AB$1+2,FALSE))</f>
        <v>140886</v>
      </c>
      <c r="AC3">
        <f>IF(VLOOKUP($A3,Days_Since_100!$H:$KU,AC$1+2,FALSE)=0,NA(),VLOOKUP($A3,Days_Since_100!$H:$KU,AC$1+2,FALSE))</f>
        <v>161807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243453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308850</v>
      </c>
      <c r="AI3">
        <f>IF(VLOOKUP($A3,Days_Since_100!$H:$KU,AI$1+2,FALSE)=0,NA(),VLOOKUP($A3,Days_Since_100!$H:$KU,AI$1+2,FALSE))</f>
        <v>337072</v>
      </c>
      <c r="AJ3" t="e">
        <f>IF(VLOOKUP($A3,Days_Since_100!$H:$KU,AJ$1+2,FALSE)=0,NA(),VLOOKUP($A3,Days_Since_100!$H:$KU,AJ$1+2,FALSE))</f>
        <v>#N/A</v>
      </c>
      <c r="AK3" t="e">
        <f>IF(VLOOKUP($A3,Days_Since_100!$H:$KU,AK$1+2,FALSE)=0,NA(),VLOOKUP($A3,Days_Since_100!$H:$KU,AK$1+2,FALSE))</f>
        <v>#N/A</v>
      </c>
      <c r="AL3" t="e">
        <f>IF(VLOOKUP($A3,Days_Since_100!$H:$KU,AL$1+2,FALSE)=0,NA(),VLOOKUP($A3,Days_Since_100!$H:$KU,AL$1+2,FALSE))</f>
        <v>#N/A</v>
      </c>
      <c r="AM3" t="e">
        <f>IF(VLOOKUP($A3,Days_Since_100!$H:$KU,AM$1+2,FALSE)=0,NA(),VLOOKUP($A3,Days_Since_100!$H:$KU,AM$1+2,FALSE))</f>
        <v>#N/A</v>
      </c>
      <c r="AN3" t="e">
        <f>IF(VLOOKUP($A3,Days_Since_100!$H:$KU,AN$1+2,FALSE)=0,NA(),VLOOKUP($A3,Days_Since_100!$H:$KU,AN$1+2,FALSE))</f>
        <v>#N/A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 t="e">
        <f>IF(VLOOKUP($A4,Days_Since_100!$H:$KU,AS$1+2,FALSE)=0,NA(),VLOOKUP($A4,Days_Since_100!$H:$KU,AS$1+2,FALSE))</f>
        <v>#N/A</v>
      </c>
      <c r="AT4" t="e">
        <f>IF(VLOOKUP($A4,Days_Since_100!$H:$KU,AT$1+2,FALSE)=0,NA(),VLOOKUP($A4,Days_Since_100!$H:$KU,AT$1+2,FALSE))</f>
        <v>#N/A</v>
      </c>
      <c r="AU4" t="e">
        <f>IF(VLOOKUP($A4,Days_Since_100!$H:$KU,AU$1+2,FALSE)=0,NA(),VLOOKUP($A4,Days_Since_100!$H:$KU,AU$1+2,FALSE))</f>
        <v>#N/A</v>
      </c>
      <c r="AV4" t="e">
        <f>IF(VLOOKUP($A4,Days_Since_100!$H:$KU,AV$1+2,FALSE)=0,NA(),VLOOKUP($A4,Days_Since_100!$H:$KU,AV$1+2,FALSE))</f>
        <v>#N/A</v>
      </c>
      <c r="AW4" t="e">
        <f>IF(VLOOKUP($A4,Days_Since_100!$H:$KU,AW$1+2,FALSE)=0,NA(),VLOOKUP($A4,Days_Since_100!$H:$KU,AW$1+2,FALSE))</f>
        <v>#N/A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 t="e">
        <f>IF(VLOOKUP($A5,Days_Since_100!$H:$KU,BY$1+2,FALSE)=0,NA(),VLOOKUP($A5,Days_Since_100!$H:$KU,BY$1+2,FALSE))</f>
        <v>#N/A</v>
      </c>
      <c r="BZ5" t="e">
        <f>IF(VLOOKUP($A5,Days_Since_100!$H:$KU,BZ$1+2,FALSE)=0,NA(),VLOOKUP($A5,Days_Since_100!$H:$KU,BZ$1+2,FALSE))</f>
        <v>#N/A</v>
      </c>
      <c r="CA5" t="e">
        <f>IF(VLOOKUP($A5,Days_Since_100!$H:$KU,CA$1+2,FALSE)=0,NA(),VLOOKUP($A5,Days_Since_100!$H:$KU,CA$1+2,FALSE))</f>
        <v>#N/A</v>
      </c>
      <c r="CB5" t="e">
        <f>IF(VLOOKUP($A5,Days_Since_100!$H:$KU,CB$1+2,FALSE)=0,NA(),VLOOKUP($A5,Days_Since_100!$H:$KU,CB$1+2,FALSE))</f>
        <v>#N/A</v>
      </c>
      <c r="CC5" t="e">
        <f>IF(VLOOKUP($A5,Days_Since_100!$H:$KU,CC$1+2,FALSE)=0,NA(),VLOOKUP($A5,Days_Since_100!$H:$KU,CC$1+2,FALSE))</f>
        <v>#N/A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 t="e">
        <f>IF(VLOOKUP($A6,Days_Since_100!$H:$KU,AM$1+2,FALSE)=0,NA(),VLOOKUP($A6,Days_Since_100!$H:$KU,AM$1+2,FALSE))</f>
        <v>#N/A</v>
      </c>
      <c r="AN6" t="e">
        <f>IF(VLOOKUP($A6,Days_Since_100!$H:$KU,AN$1+2,FALSE)=0,NA(),VLOOKUP($A6,Days_Since_100!$H:$KU,AN$1+2,FALSE))</f>
        <v>#N/A</v>
      </c>
      <c r="AO6" t="e">
        <f>IF(VLOOKUP($A6,Days_Since_100!$H:$KU,AO$1+2,FALSE)=0,NA(),VLOOKUP($A6,Days_Since_100!$H:$KU,AO$1+2,FALSE))</f>
        <v>#N/A</v>
      </c>
      <c r="AP6" t="e">
        <f>IF(VLOOKUP($A6,Days_Since_100!$H:$KU,AP$1+2,FALSE)=0,NA(),VLOOKUP($A6,Days_Since_100!$H:$KU,AP$1+2,FALSE))</f>
        <v>#N/A</v>
      </c>
      <c r="AQ6" t="e">
        <f>IF(VLOOKUP($A6,Days_Since_100!$H:$KU,AQ$1+2,FALSE)=0,NA(),VLOOKUP($A6,Days_Since_100!$H:$KU,AQ$1+2,FALSE))</f>
        <v>#N/A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 t="e">
        <f>IF(VLOOKUP($A7,Days_Since_100!$H:$KU,AL$1+2,FALSE)=0,NA(),VLOOKUP($A7,Days_Since_100!$H:$KU,AL$1+2,FALSE))</f>
        <v>#N/A</v>
      </c>
      <c r="AM7" t="e">
        <f>IF(VLOOKUP($A7,Days_Since_100!$H:$KU,AM$1+2,FALSE)=0,NA(),VLOOKUP($A7,Days_Since_100!$H:$KU,AM$1+2,FALSE))</f>
        <v>#N/A</v>
      </c>
      <c r="AN7" t="e">
        <f>IF(VLOOKUP($A7,Days_Since_100!$H:$KU,AN$1+2,FALSE)=0,NA(),VLOOKUP($A7,Days_Since_100!$H:$KU,AN$1+2,FALSE))</f>
        <v>#N/A</v>
      </c>
      <c r="AO7" t="e">
        <f>IF(VLOOKUP($A7,Days_Since_100!$H:$KU,AO$1+2,FALSE)=0,NA(),VLOOKUP($A7,Days_Since_100!$H:$KU,AO$1+2,FALSE))</f>
        <v>#N/A</v>
      </c>
      <c r="AP7" t="e">
        <f>IF(VLOOKUP($A7,Days_Since_100!$H:$KU,AP$1+2,FALSE)=0,NA(),VLOOKUP($A7,Days_Since_100!$H:$KU,AP$1+2,FALSE))</f>
        <v>#N/A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 t="e">
        <f>IF(VLOOKUP($A8,Days_Since_100!$H:$KU,AK$1+2,FALSE)=0,NA(),VLOOKUP($A8,Days_Since_100!$H:$KU,AK$1+2,FALSE))</f>
        <v>#N/A</v>
      </c>
      <c r="AL8" t="e">
        <f>IF(VLOOKUP($A8,Days_Since_100!$H:$KU,AL$1+2,FALSE)=0,NA(),VLOOKUP($A8,Days_Since_100!$H:$KU,AL$1+2,FALSE))</f>
        <v>#N/A</v>
      </c>
      <c r="AM8" t="e">
        <f>IF(VLOOKUP($A8,Days_Since_100!$H:$KU,AM$1+2,FALSE)=0,NA(),VLOOKUP($A8,Days_Since_100!$H:$KU,AM$1+2,FALSE))</f>
        <v>#N/A</v>
      </c>
      <c r="AN8" t="e">
        <f>IF(VLOOKUP($A8,Days_Since_100!$H:$KU,AN$1+2,FALSE)=0,NA(),VLOOKUP($A8,Days_Since_100!$H:$KU,AN$1+2,FALSE))</f>
        <v>#N/A</v>
      </c>
      <c r="AO8" t="e">
        <f>IF(VLOOKUP($A8,Days_Since_100!$H:$KU,AO$1+2,FALSE)=0,NA(),VLOOKUP($A8,Days_Since_100!$H:$KU,AO$1+2,FALSE))</f>
        <v>#N/A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7">
        <f>IF(G2=0,NA(),(G2/B2)^(1/5)-1)</f>
        <v>0.27049993459236288</v>
      </c>
      <c r="H14" s="97">
        <f t="shared" ref="H14:BS14" si="10">IF(H2=0,NA(),(H2/C2)^(1/5)-1)</f>
        <v>0.22855263432816053</v>
      </c>
      <c r="I14" s="97">
        <f t="shared" si="10"/>
        <v>0.23303763733800897</v>
      </c>
      <c r="J14" s="97">
        <f t="shared" si="10"/>
        <v>0.23960911526381667</v>
      </c>
      <c r="K14" s="97">
        <f t="shared" si="10"/>
        <v>0.28858784541083837</v>
      </c>
      <c r="L14" s="97">
        <f t="shared" si="10"/>
        <v>0.28683129505090266</v>
      </c>
      <c r="M14" s="97">
        <f t="shared" si="10"/>
        <v>0.27573309599233808</v>
      </c>
      <c r="N14" s="97">
        <f t="shared" si="10"/>
        <v>0.27139591569100419</v>
      </c>
      <c r="O14" s="97">
        <f t="shared" si="10"/>
        <v>0.26926320102738721</v>
      </c>
      <c r="P14" s="97">
        <f t="shared" si="10"/>
        <v>0.23366652136662935</v>
      </c>
      <c r="Q14" s="97">
        <f t="shared" si="10"/>
        <v>0.2425893143830935</v>
      </c>
      <c r="R14" s="97">
        <f t="shared" si="10"/>
        <v>0.26714939712946473</v>
      </c>
      <c r="S14" s="97">
        <f t="shared" si="10"/>
        <v>0.23995747864251982</v>
      </c>
      <c r="T14" s="97">
        <f t="shared" si="10"/>
        <v>0.20549332492930561</v>
      </c>
      <c r="U14" s="97">
        <f t="shared" si="10"/>
        <v>0.20087447845210238</v>
      </c>
      <c r="V14" s="97">
        <f t="shared" si="10"/>
        <v>0.19151614981125942</v>
      </c>
      <c r="W14" s="97">
        <f t="shared" si="10"/>
        <v>0.18444393048580521</v>
      </c>
      <c r="X14" s="97">
        <f t="shared" si="10"/>
        <v>0.20745498481491764</v>
      </c>
      <c r="Y14" s="97">
        <f t="shared" si="10"/>
        <v>0.20814226047075834</v>
      </c>
      <c r="Z14" s="97">
        <f t="shared" si="10"/>
        <v>0.19361607286565263</v>
      </c>
      <c r="AA14" s="97">
        <f t="shared" si="10"/>
        <v>0.18423929746453949</v>
      </c>
      <c r="AB14" s="97">
        <f t="shared" si="10"/>
        <v>0.16621495392637287</v>
      </c>
      <c r="AC14" s="97">
        <f t="shared" si="10"/>
        <v>0.15160501756382549</v>
      </c>
      <c r="AD14" s="97">
        <f t="shared" si="10"/>
        <v>0.14569013243420326</v>
      </c>
      <c r="AE14" s="97">
        <f t="shared" si="10"/>
        <v>0.14359498838566087</v>
      </c>
      <c r="AF14" s="97">
        <f t="shared" si="10"/>
        <v>0.13599361931632536</v>
      </c>
      <c r="AG14" s="97">
        <f t="shared" si="10"/>
        <v>0.13707827119263616</v>
      </c>
      <c r="AH14" s="97" t="e">
        <f t="shared" si="10"/>
        <v>#N/A</v>
      </c>
      <c r="AI14" s="97" t="e">
        <f t="shared" si="10"/>
        <v>#N/A</v>
      </c>
      <c r="AJ14" s="97" t="e">
        <f t="shared" si="10"/>
        <v>#N/A</v>
      </c>
      <c r="AK14" s="97" t="e">
        <f t="shared" si="10"/>
        <v>#N/A</v>
      </c>
      <c r="AL14" s="97" t="e">
        <f t="shared" si="10"/>
        <v>#N/A</v>
      </c>
      <c r="AM14" s="97" t="e">
        <f t="shared" si="10"/>
        <v>#N/A</v>
      </c>
      <c r="AN14" s="97" t="e">
        <f t="shared" si="10"/>
        <v>#N/A</v>
      </c>
      <c r="AO14" s="97" t="e">
        <f t="shared" si="10"/>
        <v>#N/A</v>
      </c>
      <c r="AP14" s="97" t="e">
        <f t="shared" si="10"/>
        <v>#N/A</v>
      </c>
      <c r="AQ14" s="97" t="e">
        <f t="shared" si="10"/>
        <v>#N/A</v>
      </c>
      <c r="AR14" s="97" t="e">
        <f t="shared" si="10"/>
        <v>#N/A</v>
      </c>
      <c r="AS14" s="97" t="e">
        <f t="shared" si="10"/>
        <v>#N/A</v>
      </c>
      <c r="AT14" s="97" t="e">
        <f t="shared" si="10"/>
        <v>#N/A</v>
      </c>
      <c r="AU14" s="97" t="e">
        <f t="shared" si="10"/>
        <v>#N/A</v>
      </c>
      <c r="AV14" s="97" t="e">
        <f t="shared" si="10"/>
        <v>#N/A</v>
      </c>
      <c r="AW14" s="97" t="e">
        <f t="shared" si="10"/>
        <v>#N/A</v>
      </c>
      <c r="AX14" s="97" t="e">
        <f t="shared" si="10"/>
        <v>#N/A</v>
      </c>
      <c r="AY14" s="97" t="e">
        <f t="shared" si="10"/>
        <v>#N/A</v>
      </c>
      <c r="AZ14" s="97" t="e">
        <f t="shared" si="10"/>
        <v>#N/A</v>
      </c>
      <c r="BA14" s="97" t="e">
        <f t="shared" si="10"/>
        <v>#N/A</v>
      </c>
      <c r="BB14" s="97" t="e">
        <f t="shared" si="10"/>
        <v>#N/A</v>
      </c>
      <c r="BC14" s="97" t="e">
        <f t="shared" si="10"/>
        <v>#N/A</v>
      </c>
      <c r="BD14" s="97" t="e">
        <f t="shared" si="10"/>
        <v>#N/A</v>
      </c>
      <c r="BE14" s="97" t="e">
        <f t="shared" si="10"/>
        <v>#N/A</v>
      </c>
      <c r="BF14" s="97" t="e">
        <f t="shared" si="10"/>
        <v>#N/A</v>
      </c>
      <c r="BG14" s="97" t="e">
        <f t="shared" si="10"/>
        <v>#N/A</v>
      </c>
      <c r="BH14" s="97" t="e">
        <f t="shared" si="10"/>
        <v>#N/A</v>
      </c>
      <c r="BI14" s="97" t="e">
        <f t="shared" si="10"/>
        <v>#N/A</v>
      </c>
      <c r="BJ14" s="97" t="e">
        <f t="shared" si="10"/>
        <v>#N/A</v>
      </c>
      <c r="BK14" s="97" t="e">
        <f t="shared" si="10"/>
        <v>#N/A</v>
      </c>
      <c r="BL14" s="97" t="e">
        <f t="shared" si="10"/>
        <v>#N/A</v>
      </c>
      <c r="BM14" s="97" t="e">
        <f t="shared" si="10"/>
        <v>#N/A</v>
      </c>
      <c r="BN14" s="97" t="e">
        <f t="shared" si="10"/>
        <v>#N/A</v>
      </c>
      <c r="BO14" s="97" t="e">
        <f t="shared" si="10"/>
        <v>#N/A</v>
      </c>
      <c r="BP14" s="97" t="e">
        <f t="shared" si="10"/>
        <v>#N/A</v>
      </c>
      <c r="BQ14" s="97" t="e">
        <f t="shared" si="10"/>
        <v>#N/A</v>
      </c>
      <c r="BR14" s="97" t="e">
        <f t="shared" si="10"/>
        <v>#N/A</v>
      </c>
      <c r="BS14" s="97" t="e">
        <f t="shared" si="10"/>
        <v>#N/A</v>
      </c>
      <c r="BT14" s="97" t="e">
        <f t="shared" ref="BT14:EE14" si="11">IF(BT2=0,NA(),(BT2/BO2)^(1/5)-1)</f>
        <v>#N/A</v>
      </c>
      <c r="BU14" s="97" t="e">
        <f t="shared" si="11"/>
        <v>#N/A</v>
      </c>
      <c r="BV14" s="97" t="e">
        <f t="shared" si="11"/>
        <v>#N/A</v>
      </c>
      <c r="BW14" s="97" t="e">
        <f t="shared" si="11"/>
        <v>#N/A</v>
      </c>
      <c r="BX14" s="97" t="e">
        <f t="shared" si="11"/>
        <v>#N/A</v>
      </c>
      <c r="BY14" s="97" t="e">
        <f t="shared" si="11"/>
        <v>#N/A</v>
      </c>
      <c r="BZ14" s="97" t="e">
        <f t="shared" si="11"/>
        <v>#N/A</v>
      </c>
      <c r="CA14" s="97" t="e">
        <f t="shared" si="11"/>
        <v>#N/A</v>
      </c>
      <c r="CB14" s="97" t="e">
        <f t="shared" si="11"/>
        <v>#N/A</v>
      </c>
      <c r="CC14" s="97" t="e">
        <f t="shared" si="11"/>
        <v>#N/A</v>
      </c>
      <c r="CD14" s="97" t="e">
        <f t="shared" si="11"/>
        <v>#N/A</v>
      </c>
      <c r="CE14" s="97" t="e">
        <f t="shared" si="11"/>
        <v>#N/A</v>
      </c>
      <c r="CF14" s="97" t="e">
        <f t="shared" si="11"/>
        <v>#N/A</v>
      </c>
      <c r="CG14" s="97" t="e">
        <f t="shared" si="11"/>
        <v>#N/A</v>
      </c>
      <c r="CH14" s="97" t="e">
        <f t="shared" si="11"/>
        <v>#N/A</v>
      </c>
      <c r="CI14" s="97" t="e">
        <f t="shared" si="11"/>
        <v>#N/A</v>
      </c>
      <c r="CJ14" s="97" t="e">
        <f t="shared" si="11"/>
        <v>#N/A</v>
      </c>
      <c r="CK14" s="97" t="e">
        <f t="shared" si="11"/>
        <v>#N/A</v>
      </c>
      <c r="CL14" s="97" t="e">
        <f t="shared" si="11"/>
        <v>#N/A</v>
      </c>
      <c r="CM14" s="97" t="e">
        <f t="shared" si="11"/>
        <v>#N/A</v>
      </c>
      <c r="CN14" s="97" t="e">
        <f t="shared" si="11"/>
        <v>#N/A</v>
      </c>
      <c r="CO14" s="97" t="e">
        <f t="shared" si="11"/>
        <v>#N/A</v>
      </c>
      <c r="CP14" s="97" t="e">
        <f t="shared" si="11"/>
        <v>#N/A</v>
      </c>
      <c r="CQ14" s="97" t="e">
        <f t="shared" si="11"/>
        <v>#N/A</v>
      </c>
      <c r="CR14" s="97" t="e">
        <f t="shared" si="11"/>
        <v>#N/A</v>
      </c>
      <c r="CS14" s="97" t="e">
        <f t="shared" si="11"/>
        <v>#N/A</v>
      </c>
      <c r="CT14" s="97" t="e">
        <f t="shared" si="11"/>
        <v>#N/A</v>
      </c>
      <c r="CU14" s="97" t="e">
        <f t="shared" si="11"/>
        <v>#N/A</v>
      </c>
      <c r="CV14" s="97" t="e">
        <f t="shared" si="11"/>
        <v>#N/A</v>
      </c>
      <c r="CW14" s="97" t="e">
        <f t="shared" si="11"/>
        <v>#N/A</v>
      </c>
      <c r="CX14" s="97" t="e">
        <f t="shared" si="11"/>
        <v>#N/A</v>
      </c>
      <c r="CY14" s="97" t="e">
        <f t="shared" si="11"/>
        <v>#N/A</v>
      </c>
      <c r="CZ14" s="97" t="e">
        <f t="shared" si="11"/>
        <v>#N/A</v>
      </c>
      <c r="DA14" s="97" t="e">
        <f t="shared" si="11"/>
        <v>#N/A</v>
      </c>
      <c r="DB14" s="97" t="e">
        <f t="shared" si="11"/>
        <v>#N/A</v>
      </c>
      <c r="DC14" s="97" t="e">
        <f t="shared" si="11"/>
        <v>#N/A</v>
      </c>
      <c r="DD14" s="97" t="e">
        <f t="shared" si="11"/>
        <v>#N/A</v>
      </c>
      <c r="DE14" s="97" t="e">
        <f t="shared" si="11"/>
        <v>#N/A</v>
      </c>
      <c r="DF14" s="97" t="e">
        <f t="shared" si="11"/>
        <v>#N/A</v>
      </c>
      <c r="DG14" s="97" t="e">
        <f t="shared" si="11"/>
        <v>#N/A</v>
      </c>
      <c r="DH14" s="97" t="e">
        <f t="shared" si="11"/>
        <v>#N/A</v>
      </c>
      <c r="DI14" s="97" t="e">
        <f t="shared" si="11"/>
        <v>#N/A</v>
      </c>
      <c r="DJ14" s="97" t="e">
        <f t="shared" si="11"/>
        <v>#N/A</v>
      </c>
      <c r="DK14" s="97" t="e">
        <f t="shared" si="11"/>
        <v>#N/A</v>
      </c>
      <c r="DL14" s="97" t="e">
        <f t="shared" si="11"/>
        <v>#N/A</v>
      </c>
      <c r="DM14" s="97" t="e">
        <f t="shared" si="11"/>
        <v>#N/A</v>
      </c>
      <c r="DN14" s="97" t="e">
        <f t="shared" si="11"/>
        <v>#N/A</v>
      </c>
      <c r="DO14" s="97" t="e">
        <f t="shared" si="11"/>
        <v>#N/A</v>
      </c>
      <c r="DP14" s="97" t="e">
        <f t="shared" si="11"/>
        <v>#N/A</v>
      </c>
      <c r="DQ14" s="97" t="e">
        <f t="shared" si="11"/>
        <v>#N/A</v>
      </c>
      <c r="DR14" s="97" t="e">
        <f t="shared" si="11"/>
        <v>#N/A</v>
      </c>
      <c r="DS14" s="97" t="e">
        <f t="shared" si="11"/>
        <v>#N/A</v>
      </c>
      <c r="DT14" s="97" t="e">
        <f t="shared" si="11"/>
        <v>#N/A</v>
      </c>
      <c r="DU14" s="97" t="e">
        <f t="shared" si="11"/>
        <v>#N/A</v>
      </c>
      <c r="DV14" s="97" t="e">
        <f t="shared" si="11"/>
        <v>#N/A</v>
      </c>
      <c r="DW14" s="97" t="e">
        <f t="shared" si="11"/>
        <v>#N/A</v>
      </c>
      <c r="DX14" s="97" t="e">
        <f t="shared" si="11"/>
        <v>#N/A</v>
      </c>
      <c r="DY14" s="97" t="e">
        <f t="shared" si="11"/>
        <v>#N/A</v>
      </c>
      <c r="DZ14" s="97" t="e">
        <f t="shared" si="11"/>
        <v>#N/A</v>
      </c>
      <c r="EA14" s="97" t="e">
        <f t="shared" si="11"/>
        <v>#N/A</v>
      </c>
      <c r="EB14" s="97" t="e">
        <f t="shared" si="11"/>
        <v>#N/A</v>
      </c>
      <c r="EC14" s="97" t="e">
        <f t="shared" si="11"/>
        <v>#N/A</v>
      </c>
      <c r="ED14" s="97" t="e">
        <f t="shared" si="11"/>
        <v>#N/A</v>
      </c>
      <c r="EE14" s="97" t="e">
        <f t="shared" si="11"/>
        <v>#N/A</v>
      </c>
      <c r="EF14" s="97" t="e">
        <f t="shared" ref="EF14:GQ14" si="12">IF(EF2=0,NA(),(EF2/EA2)^(1/5)-1)</f>
        <v>#N/A</v>
      </c>
      <c r="EG14" s="97" t="e">
        <f t="shared" si="12"/>
        <v>#N/A</v>
      </c>
      <c r="EH14" s="97" t="e">
        <f t="shared" si="12"/>
        <v>#N/A</v>
      </c>
      <c r="EI14" s="97" t="e">
        <f t="shared" si="12"/>
        <v>#N/A</v>
      </c>
      <c r="EJ14" s="97" t="e">
        <f t="shared" si="12"/>
        <v>#N/A</v>
      </c>
      <c r="EK14" s="97" t="e">
        <f t="shared" si="12"/>
        <v>#N/A</v>
      </c>
      <c r="EL14" s="97" t="e">
        <f t="shared" si="12"/>
        <v>#N/A</v>
      </c>
      <c r="EM14" s="97" t="e">
        <f t="shared" si="12"/>
        <v>#N/A</v>
      </c>
      <c r="EN14" s="97" t="e">
        <f t="shared" si="12"/>
        <v>#N/A</v>
      </c>
      <c r="EO14" s="97" t="e">
        <f t="shared" si="12"/>
        <v>#N/A</v>
      </c>
      <c r="EP14" s="97" t="e">
        <f t="shared" si="12"/>
        <v>#N/A</v>
      </c>
      <c r="EQ14" s="97" t="e">
        <f t="shared" si="12"/>
        <v>#N/A</v>
      </c>
      <c r="ER14" s="97" t="e">
        <f t="shared" si="12"/>
        <v>#N/A</v>
      </c>
      <c r="ES14" s="97" t="e">
        <f t="shared" si="12"/>
        <v>#N/A</v>
      </c>
      <c r="ET14" s="97" t="e">
        <f t="shared" si="12"/>
        <v>#N/A</v>
      </c>
      <c r="EU14" s="97" t="e">
        <f t="shared" si="12"/>
        <v>#N/A</v>
      </c>
      <c r="EV14" s="97" t="e">
        <f t="shared" si="12"/>
        <v>#N/A</v>
      </c>
      <c r="EW14" s="97" t="e">
        <f t="shared" si="12"/>
        <v>#N/A</v>
      </c>
      <c r="EX14" s="97" t="e">
        <f t="shared" si="12"/>
        <v>#N/A</v>
      </c>
      <c r="EY14" s="97" t="e">
        <f t="shared" si="12"/>
        <v>#N/A</v>
      </c>
      <c r="EZ14" s="97" t="e">
        <f t="shared" si="12"/>
        <v>#N/A</v>
      </c>
      <c r="FA14" s="97" t="e">
        <f t="shared" si="12"/>
        <v>#N/A</v>
      </c>
      <c r="FB14" s="97" t="e">
        <f t="shared" si="12"/>
        <v>#N/A</v>
      </c>
      <c r="FC14" s="97" t="e">
        <f t="shared" si="12"/>
        <v>#N/A</v>
      </c>
      <c r="FD14" s="97" t="e">
        <f t="shared" si="12"/>
        <v>#N/A</v>
      </c>
      <c r="FE14" s="97" t="e">
        <f t="shared" si="12"/>
        <v>#N/A</v>
      </c>
      <c r="FF14" s="97" t="e">
        <f t="shared" si="12"/>
        <v>#N/A</v>
      </c>
      <c r="FG14" s="97" t="e">
        <f t="shared" si="12"/>
        <v>#N/A</v>
      </c>
      <c r="FH14" s="97" t="e">
        <f t="shared" si="12"/>
        <v>#N/A</v>
      </c>
      <c r="FI14" s="97" t="e">
        <f t="shared" si="12"/>
        <v>#N/A</v>
      </c>
      <c r="FJ14" s="97" t="e">
        <f t="shared" si="12"/>
        <v>#N/A</v>
      </c>
      <c r="FK14" s="97" t="e">
        <f t="shared" si="12"/>
        <v>#N/A</v>
      </c>
      <c r="FL14" s="97" t="e">
        <f t="shared" si="12"/>
        <v>#N/A</v>
      </c>
      <c r="FM14" s="97" t="e">
        <f t="shared" si="12"/>
        <v>#N/A</v>
      </c>
      <c r="FN14" s="97" t="e">
        <f t="shared" si="12"/>
        <v>#N/A</v>
      </c>
      <c r="FO14" s="97" t="e">
        <f t="shared" si="12"/>
        <v>#N/A</v>
      </c>
      <c r="FP14" s="97" t="e">
        <f t="shared" si="12"/>
        <v>#N/A</v>
      </c>
      <c r="FQ14" s="97" t="e">
        <f t="shared" si="12"/>
        <v>#N/A</v>
      </c>
      <c r="FR14" s="97" t="e">
        <f t="shared" si="12"/>
        <v>#N/A</v>
      </c>
      <c r="FS14" s="97" t="e">
        <f t="shared" si="12"/>
        <v>#N/A</v>
      </c>
      <c r="FT14" s="97" t="e">
        <f t="shared" si="12"/>
        <v>#N/A</v>
      </c>
      <c r="FU14" s="97" t="e">
        <f t="shared" si="12"/>
        <v>#N/A</v>
      </c>
      <c r="FV14" s="97" t="e">
        <f t="shared" si="12"/>
        <v>#N/A</v>
      </c>
      <c r="FW14" s="97" t="e">
        <f t="shared" si="12"/>
        <v>#N/A</v>
      </c>
      <c r="FX14" s="97" t="e">
        <f t="shared" si="12"/>
        <v>#N/A</v>
      </c>
      <c r="FY14" s="97" t="e">
        <f t="shared" si="12"/>
        <v>#N/A</v>
      </c>
      <c r="FZ14" s="97" t="e">
        <f t="shared" si="12"/>
        <v>#N/A</v>
      </c>
      <c r="GA14" s="97" t="e">
        <f t="shared" si="12"/>
        <v>#N/A</v>
      </c>
      <c r="GB14" s="97" t="e">
        <f t="shared" si="12"/>
        <v>#N/A</v>
      </c>
      <c r="GC14" s="97" t="e">
        <f t="shared" si="12"/>
        <v>#N/A</v>
      </c>
      <c r="GD14" s="97" t="e">
        <f t="shared" si="12"/>
        <v>#N/A</v>
      </c>
      <c r="GE14" s="97" t="e">
        <f t="shared" si="12"/>
        <v>#N/A</v>
      </c>
      <c r="GF14" s="97" t="e">
        <f t="shared" si="12"/>
        <v>#N/A</v>
      </c>
      <c r="GG14" s="97" t="e">
        <f t="shared" si="12"/>
        <v>#N/A</v>
      </c>
      <c r="GH14" s="97" t="e">
        <f t="shared" si="12"/>
        <v>#N/A</v>
      </c>
      <c r="GI14" s="97" t="e">
        <f t="shared" si="12"/>
        <v>#N/A</v>
      </c>
      <c r="GJ14" s="97" t="e">
        <f t="shared" si="12"/>
        <v>#N/A</v>
      </c>
      <c r="GK14" s="97" t="e">
        <f t="shared" si="12"/>
        <v>#N/A</v>
      </c>
      <c r="GL14" s="97" t="e">
        <f t="shared" si="12"/>
        <v>#N/A</v>
      </c>
      <c r="GM14" s="97" t="e">
        <f t="shared" si="12"/>
        <v>#N/A</v>
      </c>
      <c r="GN14" s="97" t="e">
        <f t="shared" si="12"/>
        <v>#N/A</v>
      </c>
      <c r="GO14" s="97" t="e">
        <f t="shared" si="12"/>
        <v>#N/A</v>
      </c>
      <c r="GP14" s="97" t="e">
        <f t="shared" si="12"/>
        <v>#N/A</v>
      </c>
      <c r="GQ14" s="97" t="e">
        <f t="shared" si="12"/>
        <v>#N/A</v>
      </c>
      <c r="GR14" s="97" t="e">
        <f t="shared" ref="GR14:JC14" si="13">IF(GR2=0,NA(),(GR2/GM2)^(1/5)-1)</f>
        <v>#N/A</v>
      </c>
      <c r="GS14" s="97" t="e">
        <f t="shared" si="13"/>
        <v>#N/A</v>
      </c>
      <c r="GT14" s="97" t="e">
        <f t="shared" si="13"/>
        <v>#N/A</v>
      </c>
      <c r="GU14" s="97" t="e">
        <f t="shared" si="13"/>
        <v>#N/A</v>
      </c>
      <c r="GV14" s="97" t="e">
        <f t="shared" si="13"/>
        <v>#N/A</v>
      </c>
      <c r="GW14" s="97" t="e">
        <f t="shared" si="13"/>
        <v>#N/A</v>
      </c>
      <c r="GX14" s="97" t="e">
        <f t="shared" si="13"/>
        <v>#N/A</v>
      </c>
      <c r="GY14" s="97" t="e">
        <f t="shared" si="13"/>
        <v>#N/A</v>
      </c>
      <c r="GZ14" s="97" t="e">
        <f t="shared" si="13"/>
        <v>#N/A</v>
      </c>
      <c r="HA14" s="97" t="e">
        <f t="shared" si="13"/>
        <v>#N/A</v>
      </c>
      <c r="HB14" s="97" t="e">
        <f t="shared" si="13"/>
        <v>#N/A</v>
      </c>
      <c r="HC14" s="97" t="e">
        <f t="shared" si="13"/>
        <v>#N/A</v>
      </c>
      <c r="HD14" s="97" t="e">
        <f t="shared" si="13"/>
        <v>#N/A</v>
      </c>
      <c r="HE14" s="97" t="e">
        <f t="shared" si="13"/>
        <v>#N/A</v>
      </c>
      <c r="HF14" s="97" t="e">
        <f t="shared" si="13"/>
        <v>#N/A</v>
      </c>
      <c r="HG14" s="97" t="e">
        <f t="shared" si="13"/>
        <v>#N/A</v>
      </c>
      <c r="HH14" s="97" t="e">
        <f t="shared" si="13"/>
        <v>#N/A</v>
      </c>
      <c r="HI14" s="97" t="e">
        <f t="shared" si="13"/>
        <v>#N/A</v>
      </c>
      <c r="HJ14" s="97" t="e">
        <f t="shared" si="13"/>
        <v>#N/A</v>
      </c>
      <c r="HK14" s="97" t="e">
        <f t="shared" si="13"/>
        <v>#N/A</v>
      </c>
      <c r="HL14" s="97" t="e">
        <f t="shared" si="13"/>
        <v>#N/A</v>
      </c>
      <c r="HM14" s="97" t="e">
        <f t="shared" si="13"/>
        <v>#N/A</v>
      </c>
      <c r="HN14" s="97" t="e">
        <f t="shared" si="13"/>
        <v>#N/A</v>
      </c>
      <c r="HO14" s="97" t="e">
        <f t="shared" si="13"/>
        <v>#N/A</v>
      </c>
      <c r="HP14" s="97" t="e">
        <f t="shared" si="13"/>
        <v>#N/A</v>
      </c>
      <c r="HQ14" s="97" t="e">
        <f t="shared" si="13"/>
        <v>#N/A</v>
      </c>
      <c r="HR14" s="97" t="e">
        <f t="shared" si="13"/>
        <v>#N/A</v>
      </c>
      <c r="HS14" s="97" t="e">
        <f t="shared" si="13"/>
        <v>#N/A</v>
      </c>
      <c r="HT14" s="97" t="e">
        <f t="shared" si="13"/>
        <v>#N/A</v>
      </c>
      <c r="HU14" s="97" t="e">
        <f t="shared" si="13"/>
        <v>#N/A</v>
      </c>
      <c r="HV14" s="97" t="e">
        <f t="shared" si="13"/>
        <v>#N/A</v>
      </c>
      <c r="HW14" s="97" t="e">
        <f t="shared" si="13"/>
        <v>#N/A</v>
      </c>
      <c r="HX14" s="97" t="e">
        <f t="shared" si="13"/>
        <v>#N/A</v>
      </c>
      <c r="HY14" s="97" t="e">
        <f t="shared" si="13"/>
        <v>#N/A</v>
      </c>
      <c r="HZ14" s="97" t="e">
        <f t="shared" si="13"/>
        <v>#N/A</v>
      </c>
      <c r="IA14" s="97" t="e">
        <f t="shared" si="13"/>
        <v>#N/A</v>
      </c>
      <c r="IB14" s="97" t="e">
        <f t="shared" si="13"/>
        <v>#N/A</v>
      </c>
      <c r="IC14" s="97" t="e">
        <f t="shared" si="13"/>
        <v>#N/A</v>
      </c>
      <c r="ID14" s="97" t="e">
        <f t="shared" si="13"/>
        <v>#N/A</v>
      </c>
      <c r="IE14" s="97" t="e">
        <f t="shared" si="13"/>
        <v>#N/A</v>
      </c>
      <c r="IF14" s="97" t="e">
        <f t="shared" si="13"/>
        <v>#N/A</v>
      </c>
      <c r="IG14" s="97" t="e">
        <f t="shared" si="13"/>
        <v>#N/A</v>
      </c>
      <c r="IH14" s="97" t="e">
        <f t="shared" si="13"/>
        <v>#N/A</v>
      </c>
      <c r="II14" s="97" t="e">
        <f t="shared" si="13"/>
        <v>#N/A</v>
      </c>
      <c r="IJ14" s="97" t="e">
        <f t="shared" si="13"/>
        <v>#N/A</v>
      </c>
      <c r="IK14" s="97" t="e">
        <f t="shared" si="13"/>
        <v>#N/A</v>
      </c>
      <c r="IL14" s="97" t="e">
        <f t="shared" si="13"/>
        <v>#N/A</v>
      </c>
      <c r="IM14" s="97" t="e">
        <f t="shared" si="13"/>
        <v>#N/A</v>
      </c>
      <c r="IN14" s="97" t="e">
        <f t="shared" si="13"/>
        <v>#N/A</v>
      </c>
      <c r="IO14" s="97" t="e">
        <f t="shared" si="13"/>
        <v>#N/A</v>
      </c>
      <c r="IP14" s="97" t="e">
        <f t="shared" si="13"/>
        <v>#N/A</v>
      </c>
      <c r="IQ14" s="97" t="e">
        <f t="shared" si="13"/>
        <v>#N/A</v>
      </c>
      <c r="IR14" s="97" t="e">
        <f t="shared" si="13"/>
        <v>#N/A</v>
      </c>
      <c r="IS14" s="97" t="e">
        <f t="shared" si="13"/>
        <v>#N/A</v>
      </c>
      <c r="IT14" s="97" t="e">
        <f t="shared" si="13"/>
        <v>#N/A</v>
      </c>
      <c r="IU14" s="97" t="e">
        <f t="shared" si="13"/>
        <v>#N/A</v>
      </c>
      <c r="IV14" s="97" t="e">
        <f t="shared" si="13"/>
        <v>#N/A</v>
      </c>
      <c r="IW14" s="97" t="e">
        <f t="shared" si="13"/>
        <v>#N/A</v>
      </c>
      <c r="IX14" s="97" t="e">
        <f t="shared" si="13"/>
        <v>#N/A</v>
      </c>
      <c r="IY14" s="97" t="e">
        <f t="shared" si="13"/>
        <v>#N/A</v>
      </c>
      <c r="IZ14" s="97" t="e">
        <f t="shared" si="13"/>
        <v>#N/A</v>
      </c>
      <c r="JA14" s="97" t="e">
        <f t="shared" si="13"/>
        <v>#N/A</v>
      </c>
      <c r="JB14" s="97" t="e">
        <f t="shared" si="13"/>
        <v>#N/A</v>
      </c>
      <c r="JC14" s="97" t="e">
        <f t="shared" si="13"/>
        <v>#N/A</v>
      </c>
      <c r="JD14" s="97" t="e">
        <f t="shared" ref="JD14:KN14" si="14">IF(JD2=0,NA(),(JD2/IY2)^(1/5)-1)</f>
        <v>#N/A</v>
      </c>
      <c r="JE14" s="97" t="e">
        <f t="shared" si="14"/>
        <v>#N/A</v>
      </c>
      <c r="JF14" s="97" t="e">
        <f t="shared" si="14"/>
        <v>#N/A</v>
      </c>
      <c r="JG14" s="97" t="e">
        <f t="shared" si="14"/>
        <v>#N/A</v>
      </c>
      <c r="JH14" s="97" t="e">
        <f t="shared" si="14"/>
        <v>#N/A</v>
      </c>
      <c r="JI14" s="97" t="e">
        <f t="shared" si="14"/>
        <v>#N/A</v>
      </c>
      <c r="JJ14" s="97" t="e">
        <f t="shared" si="14"/>
        <v>#N/A</v>
      </c>
      <c r="JK14" s="97" t="e">
        <f t="shared" si="14"/>
        <v>#N/A</v>
      </c>
      <c r="JL14" s="97" t="e">
        <f t="shared" si="14"/>
        <v>#N/A</v>
      </c>
      <c r="JM14" s="97" t="e">
        <f t="shared" si="14"/>
        <v>#N/A</v>
      </c>
      <c r="JN14" s="97" t="e">
        <f t="shared" si="14"/>
        <v>#N/A</v>
      </c>
      <c r="JO14" s="97" t="e">
        <f t="shared" si="14"/>
        <v>#N/A</v>
      </c>
      <c r="JP14" s="97" t="e">
        <f t="shared" si="14"/>
        <v>#N/A</v>
      </c>
      <c r="JQ14" s="97" t="e">
        <f t="shared" si="14"/>
        <v>#N/A</v>
      </c>
      <c r="JR14" s="97" t="e">
        <f t="shared" si="14"/>
        <v>#N/A</v>
      </c>
      <c r="JS14" s="97" t="e">
        <f t="shared" si="14"/>
        <v>#N/A</v>
      </c>
      <c r="JT14" s="97" t="e">
        <f t="shared" si="14"/>
        <v>#N/A</v>
      </c>
      <c r="JU14" s="97" t="e">
        <f t="shared" si="14"/>
        <v>#N/A</v>
      </c>
      <c r="JV14" s="97" t="e">
        <f t="shared" si="14"/>
        <v>#N/A</v>
      </c>
      <c r="JW14" s="97" t="e">
        <f t="shared" si="14"/>
        <v>#N/A</v>
      </c>
      <c r="JX14" s="97" t="e">
        <f t="shared" si="14"/>
        <v>#N/A</v>
      </c>
      <c r="JY14" s="97" t="e">
        <f t="shared" si="14"/>
        <v>#N/A</v>
      </c>
      <c r="JZ14" s="97" t="e">
        <f t="shared" si="14"/>
        <v>#N/A</v>
      </c>
      <c r="KA14" s="97" t="e">
        <f t="shared" si="14"/>
        <v>#N/A</v>
      </c>
      <c r="KB14" s="97" t="e">
        <f t="shared" si="14"/>
        <v>#N/A</v>
      </c>
      <c r="KC14" s="97" t="e">
        <f t="shared" si="14"/>
        <v>#N/A</v>
      </c>
      <c r="KD14" s="97" t="e">
        <f t="shared" si="14"/>
        <v>#N/A</v>
      </c>
      <c r="KE14" s="97" t="e">
        <f t="shared" si="14"/>
        <v>#N/A</v>
      </c>
      <c r="KF14" s="97" t="e">
        <f t="shared" si="14"/>
        <v>#N/A</v>
      </c>
      <c r="KG14" s="97" t="e">
        <f t="shared" si="14"/>
        <v>#N/A</v>
      </c>
      <c r="KH14" s="97" t="e">
        <f t="shared" si="14"/>
        <v>#N/A</v>
      </c>
      <c r="KI14" s="97" t="e">
        <f t="shared" si="14"/>
        <v>#N/A</v>
      </c>
      <c r="KJ14" s="97" t="e">
        <f t="shared" si="14"/>
        <v>#N/A</v>
      </c>
      <c r="KK14" s="97" t="e">
        <f t="shared" si="14"/>
        <v>#N/A</v>
      </c>
      <c r="KL14" s="97" t="e">
        <f t="shared" si="14"/>
        <v>#N/A</v>
      </c>
      <c r="KM14" s="97" t="e">
        <f t="shared" si="14"/>
        <v>#N/A</v>
      </c>
      <c r="KN14" s="97" t="e">
        <f t="shared" si="14"/>
        <v>#N/A</v>
      </c>
    </row>
    <row r="15" spans="1:300" x14ac:dyDescent="0.3">
      <c r="A15" t="str">
        <f t="shared" ref="A15:A20" si="15">A3</f>
        <v>US</v>
      </c>
      <c r="G15" s="97">
        <f t="shared" ref="G15:G20" si="16">IF(G3=0,NA(),(G3/B3)^(1/5)-1)</f>
        <v>0.34427942172158232</v>
      </c>
      <c r="H15" s="97">
        <f t="shared" ref="H15:H20" si="17">IF(H3=0,NA(),(H3/C3)^(1/5)-1)</f>
        <v>0.31370077848266753</v>
      </c>
      <c r="I15" s="97">
        <f t="shared" ref="I15:I20" si="18">IF(I3=0,NA(),(I3/D3)^(1/5)-1)</f>
        <v>0.34608279910658291</v>
      </c>
      <c r="J15" s="97">
        <f t="shared" ref="J15:J20" si="19">IF(J3=0,NA(),(J3/E3)^(1/5)-1)</f>
        <v>0.37356611236813397</v>
      </c>
      <c r="K15" s="97">
        <f t="shared" ref="K15:K20" si="20">IF(K3=0,NA(),(K3/F3)^(1/5)-1)</f>
        <v>0.32841337385962488</v>
      </c>
      <c r="L15" s="97">
        <f t="shared" ref="L15:L20" si="21">IF(L3=0,NA(),(L3/G3)^(1/5)-1)</f>
        <v>0.33286294444115683</v>
      </c>
      <c r="M15" s="97">
        <f t="shared" ref="M15:M20" si="22">IF(M3=0,NA(),(M3/H3)^(1/5)-1)</f>
        <v>0.3614550796378877</v>
      </c>
      <c r="N15" s="97">
        <f t="shared" ref="N15:N20" si="23">IF(N3=0,NA(),(N3/I3)^(1/5)-1)</f>
        <v>0.29546315971254922</v>
      </c>
      <c r="O15" s="97">
        <f t="shared" ref="O15:O20" si="24">IF(O3=0,NA(),(O3/J3)^(1/5)-1)</f>
        <v>0.29313505273275764</v>
      </c>
      <c r="P15" s="97">
        <f t="shared" ref="P15:P20" si="25">IF(P3=0,NA(),(P3/K3)^(1/5)-1)</f>
        <v>0.31021354282727942</v>
      </c>
      <c r="Q15" s="97">
        <f t="shared" ref="Q15:Q20" si="26">IF(Q3=0,NA(),(Q3/L3)^(1/5)-1)</f>
        <v>0.28996509827004324</v>
      </c>
      <c r="R15" s="97">
        <f t="shared" ref="R15:R20" si="27">IF(R3=0,NA(),(R3/M3)^(1/5)-1)</f>
        <v>0.38057861456112052</v>
      </c>
      <c r="S15" s="97">
        <f t="shared" ref="S15:S20" si="28">IF(S3=0,NA(),(S3/N3)^(1/5)-1)</f>
        <v>0.40416416349332795</v>
      </c>
      <c r="T15" s="97">
        <f t="shared" ref="T15:T20" si="29">IF(T3=0,NA(),(T3/O3)^(1/5)-1)</f>
        <v>0.40642587983568079</v>
      </c>
      <c r="U15" s="97">
        <f t="shared" ref="U15:U20" si="30">IF(U3=0,NA(),(U3/P3)^(1/5)-1)</f>
        <v>0.38965082357225467</v>
      </c>
      <c r="V15" s="97">
        <f t="shared" ref="V15:V20" si="31">IF(V3=0,NA(),(V3/Q3)^(1/5)-1)</f>
        <v>0.41305338836984995</v>
      </c>
      <c r="W15" s="97">
        <f t="shared" ref="W15:W20" si="32">IF(W3=0,NA(),(W3/R3)^(1/5)-1)</f>
        <v>0.31480504864402459</v>
      </c>
      <c r="X15" s="97">
        <f t="shared" ref="X15:X20" si="33">IF(X3=0,NA(),(X3/S3)^(1/5)-1)</f>
        <v>0.28058809312749022</v>
      </c>
      <c r="Y15" s="97">
        <f t="shared" ref="Y15:Y20" si="34">IF(Y3=0,NA(),(Y3/T3)^(1/5)-1)</f>
        <v>0.26886538636721102</v>
      </c>
      <c r="Z15" s="97">
        <f t="shared" ref="Z15:Z20" si="35">IF(Z3=0,NA(),(Z3/U3)^(1/5)-1)</f>
        <v>0.25026258469113172</v>
      </c>
      <c r="AA15" s="97">
        <f t="shared" ref="AA15:AA20" si="36">IF(AA3=0,NA(),(AA3/V3)^(1/5)-1)</f>
        <v>0.22605950840203026</v>
      </c>
      <c r="AB15" s="97">
        <f t="shared" ref="AB15:AB20" si="37">IF(AB3=0,NA(),(AB3/W3)^(1/5)-1)</f>
        <v>0.21259014796915587</v>
      </c>
      <c r="AC15" s="97">
        <f t="shared" ref="AC15:AC20" si="38">IF(AC3=0,NA(),(AC3/X3)^(1/5)-1)</f>
        <v>0.19724581678065833</v>
      </c>
      <c r="AD15" s="97">
        <f t="shared" ref="AD15:AD20" si="39">IF(AD3=0,NA(),(AD3/Y3)^(1/5)-1)</f>
        <v>0.17550610878046213</v>
      </c>
      <c r="AE15" s="97">
        <f t="shared" ref="AE15:AE20" si="40">IF(AE3=0,NA(),(AE3/Z3)^(1/5)-1)</f>
        <v>0.15984519538922326</v>
      </c>
      <c r="AF15" s="97">
        <f t="shared" ref="AF15:AF20" si="41">IF(AF3=0,NA(),(AF3/AA3)^(1/5)-1)</f>
        <v>0.14916793509432602</v>
      </c>
      <c r="AG15" s="97">
        <f t="shared" ref="AG15:AG20" si="42">IF(AG3=0,NA(),(AG3/AB3)^(1/5)-1)</f>
        <v>0.14360978457868545</v>
      </c>
      <c r="AH15" s="97">
        <f t="shared" ref="AH15:AH20" si="43">IF(AH3=0,NA(),(AH3/AC3)^(1/5)-1)</f>
        <v>0.13802043334776326</v>
      </c>
      <c r="AI15" s="97">
        <f t="shared" ref="AI15:AI20" si="44">IF(AI3=0,NA(),(AI3/AD3)^(1/5)-1)</f>
        <v>0.12365641466601129</v>
      </c>
      <c r="AJ15" s="97" t="e">
        <f t="shared" ref="AJ15:AJ20" si="45">IF(AJ3=0,NA(),(AJ3/AE3)^(1/5)-1)</f>
        <v>#N/A</v>
      </c>
      <c r="AK15" s="97" t="e">
        <f t="shared" ref="AK15:AK20" si="46">IF(AK3=0,NA(),(AK3/AF3)^(1/5)-1)</f>
        <v>#N/A</v>
      </c>
      <c r="AL15" s="97" t="e">
        <f t="shared" ref="AL15:AL20" si="47">IF(AL3=0,NA(),(AL3/AG3)^(1/5)-1)</f>
        <v>#N/A</v>
      </c>
      <c r="AM15" s="97" t="e">
        <f t="shared" ref="AM15:AM20" si="48">IF(AM3=0,NA(),(AM3/AH3)^(1/5)-1)</f>
        <v>#N/A</v>
      </c>
      <c r="AN15" s="97" t="e">
        <f t="shared" ref="AN15:AN20" si="49">IF(AN3=0,NA(),(AN3/AI3)^(1/5)-1)</f>
        <v>#N/A</v>
      </c>
      <c r="AO15" s="97" t="e">
        <f t="shared" ref="AO15:AO20" si="50">IF(AO3=0,NA(),(AO3/AJ3)^(1/5)-1)</f>
        <v>#N/A</v>
      </c>
      <c r="AP15" s="97" t="e">
        <f t="shared" ref="AP15:AP20" si="51">IF(AP3=0,NA(),(AP3/AK3)^(1/5)-1)</f>
        <v>#N/A</v>
      </c>
      <c r="AQ15" s="97" t="e">
        <f t="shared" ref="AQ15:AQ20" si="52">IF(AQ3=0,NA(),(AQ3/AL3)^(1/5)-1)</f>
        <v>#N/A</v>
      </c>
      <c r="AR15" s="97" t="e">
        <f t="shared" ref="AR15:AR20" si="53">IF(AR3=0,NA(),(AR3/AM3)^(1/5)-1)</f>
        <v>#N/A</v>
      </c>
      <c r="AS15" s="97" t="e">
        <f t="shared" ref="AS15:AS20" si="54">IF(AS3=0,NA(),(AS3/AN3)^(1/5)-1)</f>
        <v>#N/A</v>
      </c>
      <c r="AT15" s="97" t="e">
        <f t="shared" ref="AT15:AT20" si="55">IF(AT3=0,NA(),(AT3/AO3)^(1/5)-1)</f>
        <v>#N/A</v>
      </c>
      <c r="AU15" s="97" t="e">
        <f t="shared" ref="AU15:AU20" si="56">IF(AU3=0,NA(),(AU3/AP3)^(1/5)-1)</f>
        <v>#N/A</v>
      </c>
      <c r="AV15" s="97" t="e">
        <f t="shared" ref="AV15:AV20" si="57">IF(AV3=0,NA(),(AV3/AQ3)^(1/5)-1)</f>
        <v>#N/A</v>
      </c>
      <c r="AW15" s="97" t="e">
        <f t="shared" ref="AW15:AW20" si="58">IF(AW3=0,NA(),(AW3/AR3)^(1/5)-1)</f>
        <v>#N/A</v>
      </c>
      <c r="AX15" s="97" t="e">
        <f t="shared" ref="AX15:AX20" si="59">IF(AX3=0,NA(),(AX3/AS3)^(1/5)-1)</f>
        <v>#N/A</v>
      </c>
      <c r="AY15" s="97" t="e">
        <f t="shared" ref="AY15:AY20" si="60">IF(AY3=0,NA(),(AY3/AT3)^(1/5)-1)</f>
        <v>#N/A</v>
      </c>
      <c r="AZ15" s="97" t="e">
        <f t="shared" ref="AZ15:AZ20" si="61">IF(AZ3=0,NA(),(AZ3/AU3)^(1/5)-1)</f>
        <v>#N/A</v>
      </c>
      <c r="BA15" s="97" t="e">
        <f t="shared" ref="BA15:BA20" si="62">IF(BA3=0,NA(),(BA3/AV3)^(1/5)-1)</f>
        <v>#N/A</v>
      </c>
      <c r="BB15" s="97" t="e">
        <f t="shared" ref="BB15:BB20" si="63">IF(BB3=0,NA(),(BB3/AW3)^(1/5)-1)</f>
        <v>#N/A</v>
      </c>
      <c r="BC15" s="97" t="e">
        <f t="shared" ref="BC15:BC20" si="64">IF(BC3=0,NA(),(BC3/AX3)^(1/5)-1)</f>
        <v>#N/A</v>
      </c>
      <c r="BD15" s="97" t="e">
        <f t="shared" ref="BD15:BD20" si="65">IF(BD3=0,NA(),(BD3/AY3)^(1/5)-1)</f>
        <v>#N/A</v>
      </c>
      <c r="BE15" s="97" t="e">
        <f t="shared" ref="BE15:BE20" si="66">IF(BE3=0,NA(),(BE3/AZ3)^(1/5)-1)</f>
        <v>#N/A</v>
      </c>
      <c r="BF15" s="97" t="e">
        <f t="shared" ref="BF15:BF20" si="67">IF(BF3=0,NA(),(BF3/BA3)^(1/5)-1)</f>
        <v>#N/A</v>
      </c>
      <c r="BG15" s="97" t="e">
        <f t="shared" ref="BG15:BG20" si="68">IF(BG3=0,NA(),(BG3/BB3)^(1/5)-1)</f>
        <v>#N/A</v>
      </c>
      <c r="BH15" s="97" t="e">
        <f t="shared" ref="BH15:BH20" si="69">IF(BH3=0,NA(),(BH3/BC3)^(1/5)-1)</f>
        <v>#N/A</v>
      </c>
      <c r="BI15" s="97" t="e">
        <f t="shared" ref="BI15:BI20" si="70">IF(BI3=0,NA(),(BI3/BD3)^(1/5)-1)</f>
        <v>#N/A</v>
      </c>
      <c r="BJ15" s="97" t="e">
        <f t="shared" ref="BJ15:BJ20" si="71">IF(BJ3=0,NA(),(BJ3/BE3)^(1/5)-1)</f>
        <v>#N/A</v>
      </c>
      <c r="BK15" s="97" t="e">
        <f t="shared" ref="BK15:BK20" si="72">IF(BK3=0,NA(),(BK3/BF3)^(1/5)-1)</f>
        <v>#N/A</v>
      </c>
      <c r="BL15" s="97" t="e">
        <f t="shared" ref="BL15:BL20" si="73">IF(BL3=0,NA(),(BL3/BG3)^(1/5)-1)</f>
        <v>#N/A</v>
      </c>
      <c r="BM15" s="97" t="e">
        <f t="shared" ref="BM15:BM20" si="74">IF(BM3=0,NA(),(BM3/BH3)^(1/5)-1)</f>
        <v>#N/A</v>
      </c>
      <c r="BN15" s="97" t="e">
        <f t="shared" ref="BN15:BN20" si="75">IF(BN3=0,NA(),(BN3/BI3)^(1/5)-1)</f>
        <v>#N/A</v>
      </c>
      <c r="BO15" s="97" t="e">
        <f t="shared" ref="BO15:BO20" si="76">IF(BO3=0,NA(),(BO3/BJ3)^(1/5)-1)</f>
        <v>#N/A</v>
      </c>
      <c r="BP15" s="97" t="e">
        <f t="shared" ref="BP15:BP20" si="77">IF(BP3=0,NA(),(BP3/BK3)^(1/5)-1)</f>
        <v>#N/A</v>
      </c>
      <c r="BQ15" s="97" t="e">
        <f t="shared" ref="BQ15:BQ20" si="78">IF(BQ3=0,NA(),(BQ3/BL3)^(1/5)-1)</f>
        <v>#N/A</v>
      </c>
      <c r="BR15" s="97" t="e">
        <f t="shared" ref="BR15:BR20" si="79">IF(BR3=0,NA(),(BR3/BM3)^(1/5)-1)</f>
        <v>#N/A</v>
      </c>
      <c r="BS15" s="97" t="e">
        <f t="shared" ref="BS15:BS20" si="80">IF(BS3=0,NA(),(BS3/BN3)^(1/5)-1)</f>
        <v>#N/A</v>
      </c>
      <c r="BT15" s="97" t="e">
        <f t="shared" ref="BT15:BT20" si="81">IF(BT3=0,NA(),(BT3/BO3)^(1/5)-1)</f>
        <v>#N/A</v>
      </c>
      <c r="BU15" s="97" t="e">
        <f t="shared" ref="BU15:BU20" si="82">IF(BU3=0,NA(),(BU3/BP3)^(1/5)-1)</f>
        <v>#N/A</v>
      </c>
      <c r="BV15" s="97" t="e">
        <f t="shared" ref="BV15:BV20" si="83">IF(BV3=0,NA(),(BV3/BQ3)^(1/5)-1)</f>
        <v>#N/A</v>
      </c>
      <c r="BW15" s="97" t="e">
        <f t="shared" ref="BW15:BW20" si="84">IF(BW3=0,NA(),(BW3/BR3)^(1/5)-1)</f>
        <v>#N/A</v>
      </c>
      <c r="BX15" s="97" t="e">
        <f t="shared" ref="BX15:BX20" si="85">IF(BX3=0,NA(),(BX3/BS3)^(1/5)-1)</f>
        <v>#N/A</v>
      </c>
      <c r="BY15" s="97" t="e">
        <f t="shared" ref="BY15:BY20" si="86">IF(BY3=0,NA(),(BY3/BT3)^(1/5)-1)</f>
        <v>#N/A</v>
      </c>
      <c r="BZ15" s="97" t="e">
        <f t="shared" ref="BZ15:BZ20" si="87">IF(BZ3=0,NA(),(BZ3/BU3)^(1/5)-1)</f>
        <v>#N/A</v>
      </c>
      <c r="CA15" s="97" t="e">
        <f t="shared" ref="CA15:CA20" si="88">IF(CA3=0,NA(),(CA3/BV3)^(1/5)-1)</f>
        <v>#N/A</v>
      </c>
      <c r="CB15" s="97" t="e">
        <f t="shared" ref="CB15:CB20" si="89">IF(CB3=0,NA(),(CB3/BW3)^(1/5)-1)</f>
        <v>#N/A</v>
      </c>
      <c r="CC15" s="97" t="e">
        <f t="shared" ref="CC15:CC20" si="90">IF(CC3=0,NA(),(CC3/BX3)^(1/5)-1)</f>
        <v>#N/A</v>
      </c>
      <c r="CD15" s="97" t="e">
        <f t="shared" ref="CD15:CD20" si="91">IF(CD3=0,NA(),(CD3/BY3)^(1/5)-1)</f>
        <v>#N/A</v>
      </c>
      <c r="CE15" s="97" t="e">
        <f t="shared" ref="CE15:CE20" si="92">IF(CE3=0,NA(),(CE3/BZ3)^(1/5)-1)</f>
        <v>#N/A</v>
      </c>
      <c r="CF15" s="97" t="e">
        <f t="shared" ref="CF15:CF20" si="93">IF(CF3=0,NA(),(CF3/CA3)^(1/5)-1)</f>
        <v>#N/A</v>
      </c>
      <c r="CG15" s="97" t="e">
        <f t="shared" ref="CG15:CG20" si="94">IF(CG3=0,NA(),(CG3/CB3)^(1/5)-1)</f>
        <v>#N/A</v>
      </c>
      <c r="CH15" s="97" t="e">
        <f t="shared" ref="CH15:CH20" si="95">IF(CH3=0,NA(),(CH3/CC3)^(1/5)-1)</f>
        <v>#N/A</v>
      </c>
      <c r="CI15" s="97" t="e">
        <f t="shared" ref="CI15:CI20" si="96">IF(CI3=0,NA(),(CI3/CD3)^(1/5)-1)</f>
        <v>#N/A</v>
      </c>
      <c r="CJ15" s="97" t="e">
        <f t="shared" ref="CJ15:CJ20" si="97">IF(CJ3=0,NA(),(CJ3/CE3)^(1/5)-1)</f>
        <v>#N/A</v>
      </c>
      <c r="CK15" s="97" t="e">
        <f t="shared" ref="CK15:CK20" si="98">IF(CK3=0,NA(),(CK3/CF3)^(1/5)-1)</f>
        <v>#N/A</v>
      </c>
      <c r="CL15" s="97" t="e">
        <f t="shared" ref="CL15:CL20" si="99">IF(CL3=0,NA(),(CL3/CG3)^(1/5)-1)</f>
        <v>#N/A</v>
      </c>
      <c r="CM15" s="97" t="e">
        <f t="shared" ref="CM15:CM20" si="100">IF(CM3=0,NA(),(CM3/CH3)^(1/5)-1)</f>
        <v>#N/A</v>
      </c>
      <c r="CN15" s="97" t="e">
        <f t="shared" ref="CN15:CN20" si="101">IF(CN3=0,NA(),(CN3/CI3)^(1/5)-1)</f>
        <v>#N/A</v>
      </c>
      <c r="CO15" s="97" t="e">
        <f t="shared" ref="CO15:CO20" si="102">IF(CO3=0,NA(),(CO3/CJ3)^(1/5)-1)</f>
        <v>#N/A</v>
      </c>
      <c r="CP15" s="97" t="e">
        <f t="shared" ref="CP15:CP20" si="103">IF(CP3=0,NA(),(CP3/CK3)^(1/5)-1)</f>
        <v>#N/A</v>
      </c>
      <c r="CQ15" s="97" t="e">
        <f t="shared" ref="CQ15:CQ20" si="104">IF(CQ3=0,NA(),(CQ3/CL3)^(1/5)-1)</f>
        <v>#N/A</v>
      </c>
      <c r="CR15" s="97" t="e">
        <f t="shared" ref="CR15:CR20" si="105">IF(CR3=0,NA(),(CR3/CM3)^(1/5)-1)</f>
        <v>#N/A</v>
      </c>
      <c r="CS15" s="97" t="e">
        <f t="shared" ref="CS15:CS20" si="106">IF(CS3=0,NA(),(CS3/CN3)^(1/5)-1)</f>
        <v>#N/A</v>
      </c>
      <c r="CT15" s="97" t="e">
        <f t="shared" ref="CT15:CT20" si="107">IF(CT3=0,NA(),(CT3/CO3)^(1/5)-1)</f>
        <v>#N/A</v>
      </c>
      <c r="CU15" s="97" t="e">
        <f t="shared" ref="CU15:CU20" si="108">IF(CU3=0,NA(),(CU3/CP3)^(1/5)-1)</f>
        <v>#N/A</v>
      </c>
      <c r="CV15" s="97" t="e">
        <f t="shared" ref="CV15:CV20" si="109">IF(CV3=0,NA(),(CV3/CQ3)^(1/5)-1)</f>
        <v>#N/A</v>
      </c>
      <c r="CW15" s="97" t="e">
        <f t="shared" ref="CW15:CW20" si="110">IF(CW3=0,NA(),(CW3/CR3)^(1/5)-1)</f>
        <v>#N/A</v>
      </c>
      <c r="CX15" s="97" t="e">
        <f t="shared" ref="CX15:CX20" si="111">IF(CX3=0,NA(),(CX3/CS3)^(1/5)-1)</f>
        <v>#N/A</v>
      </c>
      <c r="CY15" s="97" t="e">
        <f t="shared" ref="CY15:CY20" si="112">IF(CY3=0,NA(),(CY3/CT3)^(1/5)-1)</f>
        <v>#N/A</v>
      </c>
      <c r="CZ15" s="97" t="e">
        <f t="shared" ref="CZ15:CZ20" si="113">IF(CZ3=0,NA(),(CZ3/CU3)^(1/5)-1)</f>
        <v>#N/A</v>
      </c>
      <c r="DA15" s="97" t="e">
        <f t="shared" ref="DA15:DA20" si="114">IF(DA3=0,NA(),(DA3/CV3)^(1/5)-1)</f>
        <v>#N/A</v>
      </c>
      <c r="DB15" s="97" t="e">
        <f t="shared" ref="DB15:DB20" si="115">IF(DB3=0,NA(),(DB3/CW3)^(1/5)-1)</f>
        <v>#N/A</v>
      </c>
      <c r="DC15" s="97" t="e">
        <f t="shared" ref="DC15:DC20" si="116">IF(DC3=0,NA(),(DC3/CX3)^(1/5)-1)</f>
        <v>#N/A</v>
      </c>
      <c r="DD15" s="97" t="e">
        <f t="shared" ref="DD15:DD20" si="117">IF(DD3=0,NA(),(DD3/CY3)^(1/5)-1)</f>
        <v>#N/A</v>
      </c>
      <c r="DE15" s="97" t="e">
        <f t="shared" ref="DE15:DE20" si="118">IF(DE3=0,NA(),(DE3/CZ3)^(1/5)-1)</f>
        <v>#N/A</v>
      </c>
      <c r="DF15" s="97" t="e">
        <f t="shared" ref="DF15:DF20" si="119">IF(DF3=0,NA(),(DF3/DA3)^(1/5)-1)</f>
        <v>#N/A</v>
      </c>
      <c r="DG15" s="97" t="e">
        <f t="shared" ref="DG15:DG20" si="120">IF(DG3=0,NA(),(DG3/DB3)^(1/5)-1)</f>
        <v>#N/A</v>
      </c>
      <c r="DH15" s="97" t="e">
        <f t="shared" ref="DH15:DH20" si="121">IF(DH3=0,NA(),(DH3/DC3)^(1/5)-1)</f>
        <v>#N/A</v>
      </c>
      <c r="DI15" s="97" t="e">
        <f t="shared" ref="DI15:DI20" si="122">IF(DI3=0,NA(),(DI3/DD3)^(1/5)-1)</f>
        <v>#N/A</v>
      </c>
      <c r="DJ15" s="97" t="e">
        <f t="shared" ref="DJ15:DJ20" si="123">IF(DJ3=0,NA(),(DJ3/DE3)^(1/5)-1)</f>
        <v>#N/A</v>
      </c>
      <c r="DK15" s="97" t="e">
        <f t="shared" ref="DK15:DK20" si="124">IF(DK3=0,NA(),(DK3/DF3)^(1/5)-1)</f>
        <v>#N/A</v>
      </c>
      <c r="DL15" s="97" t="e">
        <f t="shared" ref="DL15:DL20" si="125">IF(DL3=0,NA(),(DL3/DG3)^(1/5)-1)</f>
        <v>#N/A</v>
      </c>
      <c r="DM15" s="97" t="e">
        <f t="shared" ref="DM15:DM20" si="126">IF(DM3=0,NA(),(DM3/DH3)^(1/5)-1)</f>
        <v>#N/A</v>
      </c>
      <c r="DN15" s="97" t="e">
        <f t="shared" ref="DN15:DN20" si="127">IF(DN3=0,NA(),(DN3/DI3)^(1/5)-1)</f>
        <v>#N/A</v>
      </c>
      <c r="DO15" s="97" t="e">
        <f t="shared" ref="DO15:DO20" si="128">IF(DO3=0,NA(),(DO3/DJ3)^(1/5)-1)</f>
        <v>#N/A</v>
      </c>
      <c r="DP15" s="97" t="e">
        <f t="shared" ref="DP15:DP20" si="129">IF(DP3=0,NA(),(DP3/DK3)^(1/5)-1)</f>
        <v>#N/A</v>
      </c>
      <c r="DQ15" s="97" t="e">
        <f t="shared" ref="DQ15:DQ20" si="130">IF(DQ3=0,NA(),(DQ3/DL3)^(1/5)-1)</f>
        <v>#N/A</v>
      </c>
      <c r="DR15" s="97" t="e">
        <f t="shared" ref="DR15:DR20" si="131">IF(DR3=0,NA(),(DR3/DM3)^(1/5)-1)</f>
        <v>#N/A</v>
      </c>
      <c r="DS15" s="97" t="e">
        <f t="shared" ref="DS15:DS20" si="132">IF(DS3=0,NA(),(DS3/DN3)^(1/5)-1)</f>
        <v>#N/A</v>
      </c>
      <c r="DT15" s="97" t="e">
        <f t="shared" ref="DT15:DT20" si="133">IF(DT3=0,NA(),(DT3/DO3)^(1/5)-1)</f>
        <v>#N/A</v>
      </c>
      <c r="DU15" s="97" t="e">
        <f t="shared" ref="DU15:DU20" si="134">IF(DU3=0,NA(),(DU3/DP3)^(1/5)-1)</f>
        <v>#N/A</v>
      </c>
      <c r="DV15" s="97" t="e">
        <f t="shared" ref="DV15:DV20" si="135">IF(DV3=0,NA(),(DV3/DQ3)^(1/5)-1)</f>
        <v>#N/A</v>
      </c>
      <c r="DW15" s="97" t="e">
        <f t="shared" ref="DW15:DW20" si="136">IF(DW3=0,NA(),(DW3/DR3)^(1/5)-1)</f>
        <v>#N/A</v>
      </c>
      <c r="DX15" s="97" t="e">
        <f t="shared" ref="DX15:DX20" si="137">IF(DX3=0,NA(),(DX3/DS3)^(1/5)-1)</f>
        <v>#N/A</v>
      </c>
      <c r="DY15" s="97" t="e">
        <f t="shared" ref="DY15:DY20" si="138">IF(DY3=0,NA(),(DY3/DT3)^(1/5)-1)</f>
        <v>#N/A</v>
      </c>
      <c r="DZ15" s="97" t="e">
        <f t="shared" ref="DZ15:DZ20" si="139">IF(DZ3=0,NA(),(DZ3/DU3)^(1/5)-1)</f>
        <v>#N/A</v>
      </c>
      <c r="EA15" s="97" t="e">
        <f t="shared" ref="EA15:EA20" si="140">IF(EA3=0,NA(),(EA3/DV3)^(1/5)-1)</f>
        <v>#N/A</v>
      </c>
      <c r="EB15" s="97" t="e">
        <f t="shared" ref="EB15:EB20" si="141">IF(EB3=0,NA(),(EB3/DW3)^(1/5)-1)</f>
        <v>#N/A</v>
      </c>
      <c r="EC15" s="97" t="e">
        <f t="shared" ref="EC15:EC20" si="142">IF(EC3=0,NA(),(EC3/DX3)^(1/5)-1)</f>
        <v>#N/A</v>
      </c>
      <c r="ED15" s="97" t="e">
        <f t="shared" ref="ED15:ED20" si="143">IF(ED3=0,NA(),(ED3/DY3)^(1/5)-1)</f>
        <v>#N/A</v>
      </c>
      <c r="EE15" s="97" t="e">
        <f t="shared" ref="EE15:EE20" si="144">IF(EE3=0,NA(),(EE3/DZ3)^(1/5)-1)</f>
        <v>#N/A</v>
      </c>
      <c r="EF15" s="97" t="e">
        <f t="shared" ref="EF15:EF20" si="145">IF(EF3=0,NA(),(EF3/EA3)^(1/5)-1)</f>
        <v>#N/A</v>
      </c>
      <c r="EG15" s="97" t="e">
        <f t="shared" ref="EG15:EG20" si="146">IF(EG3=0,NA(),(EG3/EB3)^(1/5)-1)</f>
        <v>#N/A</v>
      </c>
      <c r="EH15" s="97" t="e">
        <f t="shared" ref="EH15:EH20" si="147">IF(EH3=0,NA(),(EH3/EC3)^(1/5)-1)</f>
        <v>#N/A</v>
      </c>
      <c r="EI15" s="97" t="e">
        <f t="shared" ref="EI15:EI20" si="148">IF(EI3=0,NA(),(EI3/ED3)^(1/5)-1)</f>
        <v>#N/A</v>
      </c>
      <c r="EJ15" s="97" t="e">
        <f t="shared" ref="EJ15:EJ20" si="149">IF(EJ3=0,NA(),(EJ3/EE3)^(1/5)-1)</f>
        <v>#N/A</v>
      </c>
      <c r="EK15" s="97" t="e">
        <f t="shared" ref="EK15:EK20" si="150">IF(EK3=0,NA(),(EK3/EF3)^(1/5)-1)</f>
        <v>#N/A</v>
      </c>
      <c r="EL15" s="97" t="e">
        <f t="shared" ref="EL15:EL20" si="151">IF(EL3=0,NA(),(EL3/EG3)^(1/5)-1)</f>
        <v>#N/A</v>
      </c>
      <c r="EM15" s="97" t="e">
        <f t="shared" ref="EM15:EM20" si="152">IF(EM3=0,NA(),(EM3/EH3)^(1/5)-1)</f>
        <v>#N/A</v>
      </c>
      <c r="EN15" s="97" t="e">
        <f t="shared" ref="EN15:EN20" si="153">IF(EN3=0,NA(),(EN3/EI3)^(1/5)-1)</f>
        <v>#N/A</v>
      </c>
      <c r="EO15" s="97" t="e">
        <f t="shared" ref="EO15:EO20" si="154">IF(EO3=0,NA(),(EO3/EJ3)^(1/5)-1)</f>
        <v>#N/A</v>
      </c>
      <c r="EP15" s="97" t="e">
        <f t="shared" ref="EP15:EP20" si="155">IF(EP3=0,NA(),(EP3/EK3)^(1/5)-1)</f>
        <v>#N/A</v>
      </c>
      <c r="EQ15" s="97" t="e">
        <f t="shared" ref="EQ15:EQ20" si="156">IF(EQ3=0,NA(),(EQ3/EL3)^(1/5)-1)</f>
        <v>#N/A</v>
      </c>
      <c r="ER15" s="97" t="e">
        <f t="shared" ref="ER15:ER20" si="157">IF(ER3=0,NA(),(ER3/EM3)^(1/5)-1)</f>
        <v>#N/A</v>
      </c>
      <c r="ES15" s="97" t="e">
        <f t="shared" ref="ES15:ES20" si="158">IF(ES3=0,NA(),(ES3/EN3)^(1/5)-1)</f>
        <v>#N/A</v>
      </c>
      <c r="ET15" s="97" t="e">
        <f t="shared" ref="ET15:ET20" si="159">IF(ET3=0,NA(),(ET3/EO3)^(1/5)-1)</f>
        <v>#N/A</v>
      </c>
      <c r="EU15" s="97" t="e">
        <f t="shared" ref="EU15:EU20" si="160">IF(EU3=0,NA(),(EU3/EP3)^(1/5)-1)</f>
        <v>#N/A</v>
      </c>
      <c r="EV15" s="97" t="e">
        <f t="shared" ref="EV15:EV20" si="161">IF(EV3=0,NA(),(EV3/EQ3)^(1/5)-1)</f>
        <v>#N/A</v>
      </c>
      <c r="EW15" s="97" t="e">
        <f t="shared" ref="EW15:EW20" si="162">IF(EW3=0,NA(),(EW3/ER3)^(1/5)-1)</f>
        <v>#N/A</v>
      </c>
      <c r="EX15" s="97" t="e">
        <f t="shared" ref="EX15:EX20" si="163">IF(EX3=0,NA(),(EX3/ES3)^(1/5)-1)</f>
        <v>#N/A</v>
      </c>
      <c r="EY15" s="97" t="e">
        <f t="shared" ref="EY15:EY20" si="164">IF(EY3=0,NA(),(EY3/ET3)^(1/5)-1)</f>
        <v>#N/A</v>
      </c>
      <c r="EZ15" s="97" t="e">
        <f t="shared" ref="EZ15:EZ20" si="165">IF(EZ3=0,NA(),(EZ3/EU3)^(1/5)-1)</f>
        <v>#N/A</v>
      </c>
      <c r="FA15" s="97" t="e">
        <f t="shared" ref="FA15:FA20" si="166">IF(FA3=0,NA(),(FA3/EV3)^(1/5)-1)</f>
        <v>#N/A</v>
      </c>
      <c r="FB15" s="97" t="e">
        <f t="shared" ref="FB15:FB20" si="167">IF(FB3=0,NA(),(FB3/EW3)^(1/5)-1)</f>
        <v>#N/A</v>
      </c>
      <c r="FC15" s="97" t="e">
        <f t="shared" ref="FC15:FC20" si="168">IF(FC3=0,NA(),(FC3/EX3)^(1/5)-1)</f>
        <v>#N/A</v>
      </c>
      <c r="FD15" s="97" t="e">
        <f t="shared" ref="FD15:FD20" si="169">IF(FD3=0,NA(),(FD3/EY3)^(1/5)-1)</f>
        <v>#N/A</v>
      </c>
      <c r="FE15" s="97" t="e">
        <f t="shared" ref="FE15:FE20" si="170">IF(FE3=0,NA(),(FE3/EZ3)^(1/5)-1)</f>
        <v>#N/A</v>
      </c>
      <c r="FF15" s="97" t="e">
        <f t="shared" ref="FF15:FF20" si="171">IF(FF3=0,NA(),(FF3/FA3)^(1/5)-1)</f>
        <v>#N/A</v>
      </c>
      <c r="FG15" s="97" t="e">
        <f t="shared" ref="FG15:FG20" si="172">IF(FG3=0,NA(),(FG3/FB3)^(1/5)-1)</f>
        <v>#N/A</v>
      </c>
      <c r="FH15" s="97" t="e">
        <f t="shared" ref="FH15:FH20" si="173">IF(FH3=0,NA(),(FH3/FC3)^(1/5)-1)</f>
        <v>#N/A</v>
      </c>
      <c r="FI15" s="97" t="e">
        <f t="shared" ref="FI15:FI20" si="174">IF(FI3=0,NA(),(FI3/FD3)^(1/5)-1)</f>
        <v>#N/A</v>
      </c>
      <c r="FJ15" s="97" t="e">
        <f t="shared" ref="FJ15:FJ20" si="175">IF(FJ3=0,NA(),(FJ3/FE3)^(1/5)-1)</f>
        <v>#N/A</v>
      </c>
      <c r="FK15" s="97" t="e">
        <f t="shared" ref="FK15:FK20" si="176">IF(FK3=0,NA(),(FK3/FF3)^(1/5)-1)</f>
        <v>#N/A</v>
      </c>
      <c r="FL15" s="97" t="e">
        <f t="shared" ref="FL15:FL20" si="177">IF(FL3=0,NA(),(FL3/FG3)^(1/5)-1)</f>
        <v>#N/A</v>
      </c>
      <c r="FM15" s="97" t="e">
        <f t="shared" ref="FM15:FM20" si="178">IF(FM3=0,NA(),(FM3/FH3)^(1/5)-1)</f>
        <v>#N/A</v>
      </c>
      <c r="FN15" s="97" t="e">
        <f t="shared" ref="FN15:FN20" si="179">IF(FN3=0,NA(),(FN3/FI3)^(1/5)-1)</f>
        <v>#N/A</v>
      </c>
      <c r="FO15" s="97" t="e">
        <f t="shared" ref="FO15:FO20" si="180">IF(FO3=0,NA(),(FO3/FJ3)^(1/5)-1)</f>
        <v>#N/A</v>
      </c>
      <c r="FP15" s="97" t="e">
        <f t="shared" ref="FP15:FP20" si="181">IF(FP3=0,NA(),(FP3/FK3)^(1/5)-1)</f>
        <v>#N/A</v>
      </c>
      <c r="FQ15" s="97" t="e">
        <f t="shared" ref="FQ15:FQ20" si="182">IF(FQ3=0,NA(),(FQ3/FL3)^(1/5)-1)</f>
        <v>#N/A</v>
      </c>
      <c r="FR15" s="97" t="e">
        <f t="shared" ref="FR15:FR20" si="183">IF(FR3=0,NA(),(FR3/FM3)^(1/5)-1)</f>
        <v>#N/A</v>
      </c>
      <c r="FS15" s="97" t="e">
        <f t="shared" ref="FS15:FS20" si="184">IF(FS3=0,NA(),(FS3/FN3)^(1/5)-1)</f>
        <v>#N/A</v>
      </c>
      <c r="FT15" s="97" t="e">
        <f t="shared" ref="FT15:FT20" si="185">IF(FT3=0,NA(),(FT3/FO3)^(1/5)-1)</f>
        <v>#N/A</v>
      </c>
      <c r="FU15" s="97" t="e">
        <f t="shared" ref="FU15:FU20" si="186">IF(FU3=0,NA(),(FU3/FP3)^(1/5)-1)</f>
        <v>#N/A</v>
      </c>
      <c r="FV15" s="97" t="e">
        <f t="shared" ref="FV15:FV20" si="187">IF(FV3=0,NA(),(FV3/FQ3)^(1/5)-1)</f>
        <v>#N/A</v>
      </c>
      <c r="FW15" s="97" t="e">
        <f t="shared" ref="FW15:FW20" si="188">IF(FW3=0,NA(),(FW3/FR3)^(1/5)-1)</f>
        <v>#N/A</v>
      </c>
      <c r="FX15" s="97" t="e">
        <f t="shared" ref="FX15:FX20" si="189">IF(FX3=0,NA(),(FX3/FS3)^(1/5)-1)</f>
        <v>#N/A</v>
      </c>
      <c r="FY15" s="97" t="e">
        <f t="shared" ref="FY15:FY20" si="190">IF(FY3=0,NA(),(FY3/FT3)^(1/5)-1)</f>
        <v>#N/A</v>
      </c>
      <c r="FZ15" s="97" t="e">
        <f t="shared" ref="FZ15:FZ20" si="191">IF(FZ3=0,NA(),(FZ3/FU3)^(1/5)-1)</f>
        <v>#N/A</v>
      </c>
      <c r="GA15" s="97" t="e">
        <f t="shared" ref="GA15:GA20" si="192">IF(GA3=0,NA(),(GA3/FV3)^(1/5)-1)</f>
        <v>#N/A</v>
      </c>
      <c r="GB15" s="97" t="e">
        <f t="shared" ref="GB15:GB20" si="193">IF(GB3=0,NA(),(GB3/FW3)^(1/5)-1)</f>
        <v>#N/A</v>
      </c>
      <c r="GC15" s="97" t="e">
        <f t="shared" ref="GC15:GC20" si="194">IF(GC3=0,NA(),(GC3/FX3)^(1/5)-1)</f>
        <v>#N/A</v>
      </c>
      <c r="GD15" s="97" t="e">
        <f t="shared" ref="GD15:GD20" si="195">IF(GD3=0,NA(),(GD3/FY3)^(1/5)-1)</f>
        <v>#N/A</v>
      </c>
      <c r="GE15" s="97" t="e">
        <f t="shared" ref="GE15:GE20" si="196">IF(GE3=0,NA(),(GE3/FZ3)^(1/5)-1)</f>
        <v>#N/A</v>
      </c>
      <c r="GF15" s="97" t="e">
        <f t="shared" ref="GF15:GF20" si="197">IF(GF3=0,NA(),(GF3/GA3)^(1/5)-1)</f>
        <v>#N/A</v>
      </c>
      <c r="GG15" s="97" t="e">
        <f t="shared" ref="GG15:GG20" si="198">IF(GG3=0,NA(),(GG3/GB3)^(1/5)-1)</f>
        <v>#N/A</v>
      </c>
      <c r="GH15" s="97" t="e">
        <f t="shared" ref="GH15:GH20" si="199">IF(GH3=0,NA(),(GH3/GC3)^(1/5)-1)</f>
        <v>#N/A</v>
      </c>
      <c r="GI15" s="97" t="e">
        <f t="shared" ref="GI15:GI20" si="200">IF(GI3=0,NA(),(GI3/GD3)^(1/5)-1)</f>
        <v>#N/A</v>
      </c>
      <c r="GJ15" s="97" t="e">
        <f t="shared" ref="GJ15:GJ20" si="201">IF(GJ3=0,NA(),(GJ3/GE3)^(1/5)-1)</f>
        <v>#N/A</v>
      </c>
      <c r="GK15" s="97" t="e">
        <f t="shared" ref="GK15:GK20" si="202">IF(GK3=0,NA(),(GK3/GF3)^(1/5)-1)</f>
        <v>#N/A</v>
      </c>
      <c r="GL15" s="97" t="e">
        <f t="shared" ref="GL15:GL20" si="203">IF(GL3=0,NA(),(GL3/GG3)^(1/5)-1)</f>
        <v>#N/A</v>
      </c>
      <c r="GM15" s="97" t="e">
        <f t="shared" ref="GM15:GM20" si="204">IF(GM3=0,NA(),(GM3/GH3)^(1/5)-1)</f>
        <v>#N/A</v>
      </c>
      <c r="GN15" s="97" t="e">
        <f t="shared" ref="GN15:GN20" si="205">IF(GN3=0,NA(),(GN3/GI3)^(1/5)-1)</f>
        <v>#N/A</v>
      </c>
      <c r="GO15" s="97" t="e">
        <f t="shared" ref="GO15:GO20" si="206">IF(GO3=0,NA(),(GO3/GJ3)^(1/5)-1)</f>
        <v>#N/A</v>
      </c>
      <c r="GP15" s="97" t="e">
        <f t="shared" ref="GP15:GP20" si="207">IF(GP3=0,NA(),(GP3/GK3)^(1/5)-1)</f>
        <v>#N/A</v>
      </c>
      <c r="GQ15" s="97" t="e">
        <f t="shared" ref="GQ15:GQ20" si="208">IF(GQ3=0,NA(),(GQ3/GL3)^(1/5)-1)</f>
        <v>#N/A</v>
      </c>
      <c r="GR15" s="97" t="e">
        <f t="shared" ref="GR15:GR20" si="209">IF(GR3=0,NA(),(GR3/GM3)^(1/5)-1)</f>
        <v>#N/A</v>
      </c>
      <c r="GS15" s="97" t="e">
        <f t="shared" ref="GS15:GS20" si="210">IF(GS3=0,NA(),(GS3/GN3)^(1/5)-1)</f>
        <v>#N/A</v>
      </c>
      <c r="GT15" s="97" t="e">
        <f t="shared" ref="GT15:GT20" si="211">IF(GT3=0,NA(),(GT3/GO3)^(1/5)-1)</f>
        <v>#N/A</v>
      </c>
      <c r="GU15" s="97" t="e">
        <f t="shared" ref="GU15:GU20" si="212">IF(GU3=0,NA(),(GU3/GP3)^(1/5)-1)</f>
        <v>#N/A</v>
      </c>
      <c r="GV15" s="97" t="e">
        <f t="shared" ref="GV15:GV20" si="213">IF(GV3=0,NA(),(GV3/GQ3)^(1/5)-1)</f>
        <v>#N/A</v>
      </c>
      <c r="GW15" s="97" t="e">
        <f t="shared" ref="GW15:GW20" si="214">IF(GW3=0,NA(),(GW3/GR3)^(1/5)-1)</f>
        <v>#N/A</v>
      </c>
      <c r="GX15" s="97" t="e">
        <f t="shared" ref="GX15:GX20" si="215">IF(GX3=0,NA(),(GX3/GS3)^(1/5)-1)</f>
        <v>#N/A</v>
      </c>
      <c r="GY15" s="97" t="e">
        <f t="shared" ref="GY15:GY20" si="216">IF(GY3=0,NA(),(GY3/GT3)^(1/5)-1)</f>
        <v>#N/A</v>
      </c>
      <c r="GZ15" s="97" t="e">
        <f t="shared" ref="GZ15:GZ20" si="217">IF(GZ3=0,NA(),(GZ3/GU3)^(1/5)-1)</f>
        <v>#N/A</v>
      </c>
      <c r="HA15" s="97" t="e">
        <f t="shared" ref="HA15:HA20" si="218">IF(HA3=0,NA(),(HA3/GV3)^(1/5)-1)</f>
        <v>#N/A</v>
      </c>
      <c r="HB15" s="97" t="e">
        <f t="shared" ref="HB15:HB20" si="219">IF(HB3=0,NA(),(HB3/GW3)^(1/5)-1)</f>
        <v>#N/A</v>
      </c>
      <c r="HC15" s="97" t="e">
        <f t="shared" ref="HC15:HC20" si="220">IF(HC3=0,NA(),(HC3/GX3)^(1/5)-1)</f>
        <v>#N/A</v>
      </c>
      <c r="HD15" s="97" t="e">
        <f t="shared" ref="HD15:HD20" si="221">IF(HD3=0,NA(),(HD3/GY3)^(1/5)-1)</f>
        <v>#N/A</v>
      </c>
      <c r="HE15" s="97" t="e">
        <f t="shared" ref="HE15:HE20" si="222">IF(HE3=0,NA(),(HE3/GZ3)^(1/5)-1)</f>
        <v>#N/A</v>
      </c>
      <c r="HF15" s="97" t="e">
        <f t="shared" ref="HF15:HF20" si="223">IF(HF3=0,NA(),(HF3/HA3)^(1/5)-1)</f>
        <v>#N/A</v>
      </c>
      <c r="HG15" s="97" t="e">
        <f t="shared" ref="HG15:HG20" si="224">IF(HG3=0,NA(),(HG3/HB3)^(1/5)-1)</f>
        <v>#N/A</v>
      </c>
      <c r="HH15" s="97" t="e">
        <f t="shared" ref="HH15:HH20" si="225">IF(HH3=0,NA(),(HH3/HC3)^(1/5)-1)</f>
        <v>#N/A</v>
      </c>
      <c r="HI15" s="97" t="e">
        <f t="shared" ref="HI15:HI20" si="226">IF(HI3=0,NA(),(HI3/HD3)^(1/5)-1)</f>
        <v>#N/A</v>
      </c>
      <c r="HJ15" s="97" t="e">
        <f t="shared" ref="HJ15:HJ20" si="227">IF(HJ3=0,NA(),(HJ3/HE3)^(1/5)-1)</f>
        <v>#N/A</v>
      </c>
      <c r="HK15" s="97" t="e">
        <f t="shared" ref="HK15:HK20" si="228">IF(HK3=0,NA(),(HK3/HF3)^(1/5)-1)</f>
        <v>#N/A</v>
      </c>
      <c r="HL15" s="97" t="e">
        <f t="shared" ref="HL15:HL20" si="229">IF(HL3=0,NA(),(HL3/HG3)^(1/5)-1)</f>
        <v>#N/A</v>
      </c>
      <c r="HM15" s="97" t="e">
        <f t="shared" ref="HM15:HM20" si="230">IF(HM3=0,NA(),(HM3/HH3)^(1/5)-1)</f>
        <v>#N/A</v>
      </c>
      <c r="HN15" s="97" t="e">
        <f t="shared" ref="HN15:HN20" si="231">IF(HN3=0,NA(),(HN3/HI3)^(1/5)-1)</f>
        <v>#N/A</v>
      </c>
      <c r="HO15" s="97" t="e">
        <f t="shared" ref="HO15:HO20" si="232">IF(HO3=0,NA(),(HO3/HJ3)^(1/5)-1)</f>
        <v>#N/A</v>
      </c>
      <c r="HP15" s="97" t="e">
        <f t="shared" ref="HP15:HP20" si="233">IF(HP3=0,NA(),(HP3/HK3)^(1/5)-1)</f>
        <v>#N/A</v>
      </c>
      <c r="HQ15" s="97" t="e">
        <f t="shared" ref="HQ15:HQ20" si="234">IF(HQ3=0,NA(),(HQ3/HL3)^(1/5)-1)</f>
        <v>#N/A</v>
      </c>
      <c r="HR15" s="97" t="e">
        <f t="shared" ref="HR15:HR20" si="235">IF(HR3=0,NA(),(HR3/HM3)^(1/5)-1)</f>
        <v>#N/A</v>
      </c>
      <c r="HS15" s="97" t="e">
        <f t="shared" ref="HS15:HS20" si="236">IF(HS3=0,NA(),(HS3/HN3)^(1/5)-1)</f>
        <v>#N/A</v>
      </c>
      <c r="HT15" s="97" t="e">
        <f t="shared" ref="HT15:HT20" si="237">IF(HT3=0,NA(),(HT3/HO3)^(1/5)-1)</f>
        <v>#N/A</v>
      </c>
      <c r="HU15" s="97" t="e">
        <f t="shared" ref="HU15:HU20" si="238">IF(HU3=0,NA(),(HU3/HP3)^(1/5)-1)</f>
        <v>#N/A</v>
      </c>
      <c r="HV15" s="97" t="e">
        <f t="shared" ref="HV15:HV20" si="239">IF(HV3=0,NA(),(HV3/HQ3)^(1/5)-1)</f>
        <v>#N/A</v>
      </c>
      <c r="HW15" s="97" t="e">
        <f t="shared" ref="HW15:HW20" si="240">IF(HW3=0,NA(),(HW3/HR3)^(1/5)-1)</f>
        <v>#N/A</v>
      </c>
      <c r="HX15" s="97" t="e">
        <f t="shared" ref="HX15:HX20" si="241">IF(HX3=0,NA(),(HX3/HS3)^(1/5)-1)</f>
        <v>#N/A</v>
      </c>
      <c r="HY15" s="97" t="e">
        <f t="shared" ref="HY15:HY20" si="242">IF(HY3=0,NA(),(HY3/HT3)^(1/5)-1)</f>
        <v>#N/A</v>
      </c>
      <c r="HZ15" s="97" t="e">
        <f t="shared" ref="HZ15:HZ20" si="243">IF(HZ3=0,NA(),(HZ3/HU3)^(1/5)-1)</f>
        <v>#N/A</v>
      </c>
      <c r="IA15" s="97" t="e">
        <f t="shared" ref="IA15:IA20" si="244">IF(IA3=0,NA(),(IA3/HV3)^(1/5)-1)</f>
        <v>#N/A</v>
      </c>
      <c r="IB15" s="97" t="e">
        <f t="shared" ref="IB15:IB20" si="245">IF(IB3=0,NA(),(IB3/HW3)^(1/5)-1)</f>
        <v>#N/A</v>
      </c>
      <c r="IC15" s="97" t="e">
        <f t="shared" ref="IC15:IC20" si="246">IF(IC3=0,NA(),(IC3/HX3)^(1/5)-1)</f>
        <v>#N/A</v>
      </c>
      <c r="ID15" s="97" t="e">
        <f t="shared" ref="ID15:ID20" si="247">IF(ID3=0,NA(),(ID3/HY3)^(1/5)-1)</f>
        <v>#N/A</v>
      </c>
      <c r="IE15" s="97" t="e">
        <f t="shared" ref="IE15:IE20" si="248">IF(IE3=0,NA(),(IE3/HZ3)^(1/5)-1)</f>
        <v>#N/A</v>
      </c>
      <c r="IF15" s="97" t="e">
        <f t="shared" ref="IF15:IF20" si="249">IF(IF3=0,NA(),(IF3/IA3)^(1/5)-1)</f>
        <v>#N/A</v>
      </c>
      <c r="IG15" s="97" t="e">
        <f t="shared" ref="IG15:IG20" si="250">IF(IG3=0,NA(),(IG3/IB3)^(1/5)-1)</f>
        <v>#N/A</v>
      </c>
      <c r="IH15" s="97" t="e">
        <f t="shared" ref="IH15:IH20" si="251">IF(IH3=0,NA(),(IH3/IC3)^(1/5)-1)</f>
        <v>#N/A</v>
      </c>
      <c r="II15" s="97" t="e">
        <f t="shared" ref="II15:II20" si="252">IF(II3=0,NA(),(II3/ID3)^(1/5)-1)</f>
        <v>#N/A</v>
      </c>
      <c r="IJ15" s="97" t="e">
        <f t="shared" ref="IJ15:IJ20" si="253">IF(IJ3=0,NA(),(IJ3/IE3)^(1/5)-1)</f>
        <v>#N/A</v>
      </c>
      <c r="IK15" s="97" t="e">
        <f t="shared" ref="IK15:IK20" si="254">IF(IK3=0,NA(),(IK3/IF3)^(1/5)-1)</f>
        <v>#N/A</v>
      </c>
      <c r="IL15" s="97" t="e">
        <f t="shared" ref="IL15:IL20" si="255">IF(IL3=0,NA(),(IL3/IG3)^(1/5)-1)</f>
        <v>#N/A</v>
      </c>
      <c r="IM15" s="97" t="e">
        <f t="shared" ref="IM15:IM20" si="256">IF(IM3=0,NA(),(IM3/IH3)^(1/5)-1)</f>
        <v>#N/A</v>
      </c>
      <c r="IN15" s="97" t="e">
        <f t="shared" ref="IN15:IN20" si="257">IF(IN3=0,NA(),(IN3/II3)^(1/5)-1)</f>
        <v>#N/A</v>
      </c>
      <c r="IO15" s="97" t="e">
        <f t="shared" ref="IO15:IO20" si="258">IF(IO3=0,NA(),(IO3/IJ3)^(1/5)-1)</f>
        <v>#N/A</v>
      </c>
      <c r="IP15" s="97" t="e">
        <f t="shared" ref="IP15:IP20" si="259">IF(IP3=0,NA(),(IP3/IK3)^(1/5)-1)</f>
        <v>#N/A</v>
      </c>
      <c r="IQ15" s="97" t="e">
        <f t="shared" ref="IQ15:IQ20" si="260">IF(IQ3=0,NA(),(IQ3/IL3)^(1/5)-1)</f>
        <v>#N/A</v>
      </c>
      <c r="IR15" s="97" t="e">
        <f t="shared" ref="IR15:IR20" si="261">IF(IR3=0,NA(),(IR3/IM3)^(1/5)-1)</f>
        <v>#N/A</v>
      </c>
      <c r="IS15" s="97" t="e">
        <f t="shared" ref="IS15:IS20" si="262">IF(IS3=0,NA(),(IS3/IN3)^(1/5)-1)</f>
        <v>#N/A</v>
      </c>
      <c r="IT15" s="97" t="e">
        <f t="shared" ref="IT15:IT20" si="263">IF(IT3=0,NA(),(IT3/IO3)^(1/5)-1)</f>
        <v>#N/A</v>
      </c>
      <c r="IU15" s="97" t="e">
        <f t="shared" ref="IU15:IU20" si="264">IF(IU3=0,NA(),(IU3/IP3)^(1/5)-1)</f>
        <v>#N/A</v>
      </c>
      <c r="IV15" s="97" t="e">
        <f t="shared" ref="IV15:IV20" si="265">IF(IV3=0,NA(),(IV3/IQ3)^(1/5)-1)</f>
        <v>#N/A</v>
      </c>
      <c r="IW15" s="97" t="e">
        <f t="shared" ref="IW15:IW20" si="266">IF(IW3=0,NA(),(IW3/IR3)^(1/5)-1)</f>
        <v>#N/A</v>
      </c>
      <c r="IX15" s="97" t="e">
        <f t="shared" ref="IX15:IX20" si="267">IF(IX3=0,NA(),(IX3/IS3)^(1/5)-1)</f>
        <v>#N/A</v>
      </c>
      <c r="IY15" s="97" t="e">
        <f t="shared" ref="IY15:IY20" si="268">IF(IY3=0,NA(),(IY3/IT3)^(1/5)-1)</f>
        <v>#N/A</v>
      </c>
      <c r="IZ15" s="97" t="e">
        <f t="shared" ref="IZ15:IZ20" si="269">IF(IZ3=0,NA(),(IZ3/IU3)^(1/5)-1)</f>
        <v>#N/A</v>
      </c>
      <c r="JA15" s="97" t="e">
        <f t="shared" ref="JA15:JA20" si="270">IF(JA3=0,NA(),(JA3/IV3)^(1/5)-1)</f>
        <v>#N/A</v>
      </c>
      <c r="JB15" s="97" t="e">
        <f t="shared" ref="JB15:JB20" si="271">IF(JB3=0,NA(),(JB3/IW3)^(1/5)-1)</f>
        <v>#N/A</v>
      </c>
      <c r="JC15" s="97" t="e">
        <f t="shared" ref="JC15:JC20" si="272">IF(JC3=0,NA(),(JC3/IX3)^(1/5)-1)</f>
        <v>#N/A</v>
      </c>
      <c r="JD15" s="97" t="e">
        <f t="shared" ref="JD15:JD20" si="273">IF(JD3=0,NA(),(JD3/IY3)^(1/5)-1)</f>
        <v>#N/A</v>
      </c>
      <c r="JE15" s="97" t="e">
        <f t="shared" ref="JE15:JE20" si="274">IF(JE3=0,NA(),(JE3/IZ3)^(1/5)-1)</f>
        <v>#N/A</v>
      </c>
      <c r="JF15" s="97" t="e">
        <f t="shared" ref="JF15:JF20" si="275">IF(JF3=0,NA(),(JF3/JA3)^(1/5)-1)</f>
        <v>#N/A</v>
      </c>
      <c r="JG15" s="97" t="e">
        <f t="shared" ref="JG15:JG20" si="276">IF(JG3=0,NA(),(JG3/JB3)^(1/5)-1)</f>
        <v>#N/A</v>
      </c>
      <c r="JH15" s="97" t="e">
        <f t="shared" ref="JH15:JH20" si="277">IF(JH3=0,NA(),(JH3/JC3)^(1/5)-1)</f>
        <v>#N/A</v>
      </c>
      <c r="JI15" s="97" t="e">
        <f t="shared" ref="JI15:JI20" si="278">IF(JI3=0,NA(),(JI3/JD3)^(1/5)-1)</f>
        <v>#N/A</v>
      </c>
      <c r="JJ15" s="97" t="e">
        <f t="shared" ref="JJ15:JJ20" si="279">IF(JJ3=0,NA(),(JJ3/JE3)^(1/5)-1)</f>
        <v>#N/A</v>
      </c>
      <c r="JK15" s="97" t="e">
        <f t="shared" ref="JK15:JK20" si="280">IF(JK3=0,NA(),(JK3/JF3)^(1/5)-1)</f>
        <v>#N/A</v>
      </c>
      <c r="JL15" s="97" t="e">
        <f t="shared" ref="JL15:JL20" si="281">IF(JL3=0,NA(),(JL3/JG3)^(1/5)-1)</f>
        <v>#N/A</v>
      </c>
      <c r="JM15" s="97" t="e">
        <f t="shared" ref="JM15:JM20" si="282">IF(JM3=0,NA(),(JM3/JH3)^(1/5)-1)</f>
        <v>#N/A</v>
      </c>
      <c r="JN15" s="97" t="e">
        <f t="shared" ref="JN15:JN20" si="283">IF(JN3=0,NA(),(JN3/JI3)^(1/5)-1)</f>
        <v>#N/A</v>
      </c>
      <c r="JO15" s="97" t="e">
        <f t="shared" ref="JO15:JO20" si="284">IF(JO3=0,NA(),(JO3/JJ3)^(1/5)-1)</f>
        <v>#N/A</v>
      </c>
      <c r="JP15" s="97" t="e">
        <f t="shared" ref="JP15:JP20" si="285">IF(JP3=0,NA(),(JP3/JK3)^(1/5)-1)</f>
        <v>#N/A</v>
      </c>
      <c r="JQ15" s="97" t="e">
        <f t="shared" ref="JQ15:JQ20" si="286">IF(JQ3=0,NA(),(JQ3/JL3)^(1/5)-1)</f>
        <v>#N/A</v>
      </c>
      <c r="JR15" s="97" t="e">
        <f t="shared" ref="JR15:JR20" si="287">IF(JR3=0,NA(),(JR3/JM3)^(1/5)-1)</f>
        <v>#N/A</v>
      </c>
      <c r="JS15" s="97" t="e">
        <f t="shared" ref="JS15:JS20" si="288">IF(JS3=0,NA(),(JS3/JN3)^(1/5)-1)</f>
        <v>#N/A</v>
      </c>
      <c r="JT15" s="97" t="e">
        <f t="shared" ref="JT15:JT20" si="289">IF(JT3=0,NA(),(JT3/JO3)^(1/5)-1)</f>
        <v>#N/A</v>
      </c>
      <c r="JU15" s="97" t="e">
        <f t="shared" ref="JU15:JU20" si="290">IF(JU3=0,NA(),(JU3/JP3)^(1/5)-1)</f>
        <v>#N/A</v>
      </c>
      <c r="JV15" s="97" t="e">
        <f t="shared" ref="JV15:JV20" si="291">IF(JV3=0,NA(),(JV3/JQ3)^(1/5)-1)</f>
        <v>#N/A</v>
      </c>
      <c r="JW15" s="97" t="e">
        <f t="shared" ref="JW15:JW20" si="292">IF(JW3=0,NA(),(JW3/JR3)^(1/5)-1)</f>
        <v>#N/A</v>
      </c>
      <c r="JX15" s="97" t="e">
        <f t="shared" ref="JX15:JX20" si="293">IF(JX3=0,NA(),(JX3/JS3)^(1/5)-1)</f>
        <v>#N/A</v>
      </c>
      <c r="JY15" s="97" t="e">
        <f t="shared" ref="JY15:JY20" si="294">IF(JY3=0,NA(),(JY3/JT3)^(1/5)-1)</f>
        <v>#N/A</v>
      </c>
      <c r="JZ15" s="97" t="e">
        <f t="shared" ref="JZ15:JZ20" si="295">IF(JZ3=0,NA(),(JZ3/JU3)^(1/5)-1)</f>
        <v>#N/A</v>
      </c>
      <c r="KA15" s="97" t="e">
        <f t="shared" ref="KA15:KA20" si="296">IF(KA3=0,NA(),(KA3/JV3)^(1/5)-1)</f>
        <v>#N/A</v>
      </c>
      <c r="KB15" s="97" t="e">
        <f t="shared" ref="KB15:KB20" si="297">IF(KB3=0,NA(),(KB3/JW3)^(1/5)-1)</f>
        <v>#N/A</v>
      </c>
      <c r="KC15" s="97" t="e">
        <f t="shared" ref="KC15:KC20" si="298">IF(KC3=0,NA(),(KC3/JX3)^(1/5)-1)</f>
        <v>#N/A</v>
      </c>
      <c r="KD15" s="97" t="e">
        <f t="shared" ref="KD15:KD20" si="299">IF(KD3=0,NA(),(KD3/JY3)^(1/5)-1)</f>
        <v>#N/A</v>
      </c>
      <c r="KE15" s="97" t="e">
        <f t="shared" ref="KE15:KE20" si="300">IF(KE3=0,NA(),(KE3/JZ3)^(1/5)-1)</f>
        <v>#N/A</v>
      </c>
      <c r="KF15" s="97" t="e">
        <f t="shared" ref="KF15:KF20" si="301">IF(KF3=0,NA(),(KF3/KA3)^(1/5)-1)</f>
        <v>#N/A</v>
      </c>
      <c r="KG15" s="97" t="e">
        <f t="shared" ref="KG15:KG20" si="302">IF(KG3=0,NA(),(KG3/KB3)^(1/5)-1)</f>
        <v>#N/A</v>
      </c>
      <c r="KH15" s="97" t="e">
        <f t="shared" ref="KH15:KH20" si="303">IF(KH3=0,NA(),(KH3/KC3)^(1/5)-1)</f>
        <v>#N/A</v>
      </c>
      <c r="KI15" s="97" t="e">
        <f t="shared" ref="KI15:KI20" si="304">IF(KI3=0,NA(),(KI3/KD3)^(1/5)-1)</f>
        <v>#N/A</v>
      </c>
      <c r="KJ15" s="97" t="e">
        <f t="shared" ref="KJ15:KJ20" si="305">IF(KJ3=0,NA(),(KJ3/KE3)^(1/5)-1)</f>
        <v>#N/A</v>
      </c>
      <c r="KK15" s="97" t="e">
        <f t="shared" ref="KK15:KK20" si="306">IF(KK3=0,NA(),(KK3/KF3)^(1/5)-1)</f>
        <v>#N/A</v>
      </c>
      <c r="KL15" s="97" t="e">
        <f t="shared" ref="KL15:KL20" si="307">IF(KL3=0,NA(),(KL3/KG3)^(1/5)-1)</f>
        <v>#N/A</v>
      </c>
      <c r="KM15" s="97" t="e">
        <f t="shared" ref="KM15:KM20" si="308">IF(KM3=0,NA(),(KM3/KH3)^(1/5)-1)</f>
        <v>#N/A</v>
      </c>
      <c r="KN15" s="97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7">
        <f t="shared" si="16"/>
        <v>0.41780418361610816</v>
      </c>
      <c r="H16" s="97">
        <f t="shared" si="17"/>
        <v>0.37560809697707565</v>
      </c>
      <c r="I16" s="97">
        <f t="shared" si="18"/>
        <v>0.39383545302397005</v>
      </c>
      <c r="J16" s="97">
        <f t="shared" si="19"/>
        <v>0.350628514544846</v>
      </c>
      <c r="K16" s="97">
        <f t="shared" si="20"/>
        <v>0.30740216882390192</v>
      </c>
      <c r="L16" s="97">
        <f t="shared" si="21"/>
        <v>0.28316051892393612</v>
      </c>
      <c r="M16" s="97">
        <f t="shared" si="22"/>
        <v>0.27882354813973476</v>
      </c>
      <c r="N16" s="97">
        <f t="shared" si="23"/>
        <v>0.22305504742252458</v>
      </c>
      <c r="O16" s="97">
        <f t="shared" si="24"/>
        <v>0.23641485687317498</v>
      </c>
      <c r="P16" s="97">
        <f t="shared" si="25"/>
        <v>0.24135198734888585</v>
      </c>
      <c r="Q16" s="97">
        <f t="shared" si="26"/>
        <v>0.24316629678345403</v>
      </c>
      <c r="R16" s="97">
        <f t="shared" si="27"/>
        <v>0.21342295321980154</v>
      </c>
      <c r="S16" s="97">
        <f t="shared" si="28"/>
        <v>0.21867769906843249</v>
      </c>
      <c r="T16" s="97">
        <f t="shared" si="29"/>
        <v>0.20767580837116784</v>
      </c>
      <c r="U16" s="97">
        <f t="shared" si="30"/>
        <v>0.1908189439097252</v>
      </c>
      <c r="V16" s="97">
        <f t="shared" si="31"/>
        <v>0.18194701451195328</v>
      </c>
      <c r="W16" s="97">
        <f t="shared" si="32"/>
        <v>0.19514296978664381</v>
      </c>
      <c r="X16" s="97">
        <f t="shared" si="33"/>
        <v>0.17557946886657216</v>
      </c>
      <c r="Y16" s="97">
        <f t="shared" si="34"/>
        <v>0.15826655770115994</v>
      </c>
      <c r="Z16" s="97">
        <f t="shared" si="35"/>
        <v>0.15124332968746268</v>
      </c>
      <c r="AA16" s="97">
        <f t="shared" si="36"/>
        <v>0.14166863623747172</v>
      </c>
      <c r="AB16" s="97">
        <f t="shared" si="37"/>
        <v>0.13698271023699182</v>
      </c>
      <c r="AC16" s="97">
        <f t="shared" si="38"/>
        <v>0.13874834172187622</v>
      </c>
      <c r="AD16" s="97">
        <f t="shared" si="39"/>
        <v>0.13421313613568997</v>
      </c>
      <c r="AE16" s="97">
        <f t="shared" si="40"/>
        <v>0.12349617470848573</v>
      </c>
      <c r="AF16" s="97">
        <f t="shared" si="41"/>
        <v>0.11009514083520799</v>
      </c>
      <c r="AG16" s="97">
        <f t="shared" si="42"/>
        <v>9.6073982283988224E-2</v>
      </c>
      <c r="AH16" s="97">
        <f t="shared" si="43"/>
        <v>8.5070243600696482E-2</v>
      </c>
      <c r="AI16" s="97">
        <f t="shared" si="44"/>
        <v>7.9016004949355345E-2</v>
      </c>
      <c r="AJ16" s="97">
        <f t="shared" si="45"/>
        <v>7.6626797535477076E-2</v>
      </c>
      <c r="AK16" s="97">
        <f t="shared" si="46"/>
        <v>7.1465134350410686E-2</v>
      </c>
      <c r="AL16" s="97">
        <f t="shared" si="47"/>
        <v>6.4631352824874089E-2</v>
      </c>
      <c r="AM16" s="97">
        <f t="shared" si="48"/>
        <v>5.5930688970435183E-2</v>
      </c>
      <c r="AN16" s="97">
        <f t="shared" si="49"/>
        <v>5.0338756692994924E-2</v>
      </c>
      <c r="AO16" s="97">
        <f t="shared" si="50"/>
        <v>4.5009183934016761E-2</v>
      </c>
      <c r="AP16" s="97">
        <f t="shared" si="51"/>
        <v>4.1697938003269597E-2</v>
      </c>
      <c r="AQ16" s="97">
        <f t="shared" si="52"/>
        <v>4.1426009520221019E-2</v>
      </c>
      <c r="AR16" s="97">
        <f t="shared" si="53"/>
        <v>4.0380866628816348E-2</v>
      </c>
      <c r="AS16" s="97" t="e">
        <f t="shared" si="54"/>
        <v>#N/A</v>
      </c>
      <c r="AT16" s="97" t="e">
        <f t="shared" si="55"/>
        <v>#N/A</v>
      </c>
      <c r="AU16" s="97" t="e">
        <f t="shared" si="56"/>
        <v>#N/A</v>
      </c>
      <c r="AV16" s="97" t="e">
        <f t="shared" si="57"/>
        <v>#N/A</v>
      </c>
      <c r="AW16" s="97" t="e">
        <f t="shared" si="58"/>
        <v>#N/A</v>
      </c>
      <c r="AX16" s="97" t="e">
        <f t="shared" si="59"/>
        <v>#N/A</v>
      </c>
      <c r="AY16" s="97" t="e">
        <f t="shared" si="60"/>
        <v>#N/A</v>
      </c>
      <c r="AZ16" s="97" t="e">
        <f t="shared" si="61"/>
        <v>#N/A</v>
      </c>
      <c r="BA16" s="97" t="e">
        <f t="shared" si="62"/>
        <v>#N/A</v>
      </c>
      <c r="BB16" s="97" t="e">
        <f t="shared" si="63"/>
        <v>#N/A</v>
      </c>
      <c r="BC16" s="97" t="e">
        <f t="shared" si="64"/>
        <v>#N/A</v>
      </c>
      <c r="BD16" s="97" t="e">
        <f t="shared" si="65"/>
        <v>#N/A</v>
      </c>
      <c r="BE16" s="97" t="e">
        <f t="shared" si="66"/>
        <v>#N/A</v>
      </c>
      <c r="BF16" s="97" t="e">
        <f t="shared" si="67"/>
        <v>#N/A</v>
      </c>
      <c r="BG16" s="97" t="e">
        <f t="shared" si="68"/>
        <v>#N/A</v>
      </c>
      <c r="BH16" s="97" t="e">
        <f t="shared" si="69"/>
        <v>#N/A</v>
      </c>
      <c r="BI16" s="97" t="e">
        <f t="shared" si="70"/>
        <v>#N/A</v>
      </c>
      <c r="BJ16" s="97" t="e">
        <f t="shared" si="71"/>
        <v>#N/A</v>
      </c>
      <c r="BK16" s="97" t="e">
        <f t="shared" si="72"/>
        <v>#N/A</v>
      </c>
      <c r="BL16" s="97" t="e">
        <f t="shared" si="73"/>
        <v>#N/A</v>
      </c>
      <c r="BM16" s="97" t="e">
        <f t="shared" si="74"/>
        <v>#N/A</v>
      </c>
      <c r="BN16" s="97" t="e">
        <f t="shared" si="75"/>
        <v>#N/A</v>
      </c>
      <c r="BO16" s="97" t="e">
        <f t="shared" si="76"/>
        <v>#N/A</v>
      </c>
      <c r="BP16" s="97" t="e">
        <f t="shared" si="77"/>
        <v>#N/A</v>
      </c>
      <c r="BQ16" s="97" t="e">
        <f t="shared" si="78"/>
        <v>#N/A</v>
      </c>
      <c r="BR16" s="97" t="e">
        <f t="shared" si="79"/>
        <v>#N/A</v>
      </c>
      <c r="BS16" s="97" t="e">
        <f t="shared" si="80"/>
        <v>#N/A</v>
      </c>
      <c r="BT16" s="97" t="e">
        <f t="shared" si="81"/>
        <v>#N/A</v>
      </c>
      <c r="BU16" s="97" t="e">
        <f t="shared" si="82"/>
        <v>#N/A</v>
      </c>
      <c r="BV16" s="97" t="e">
        <f t="shared" si="83"/>
        <v>#N/A</v>
      </c>
      <c r="BW16" s="97" t="e">
        <f t="shared" si="84"/>
        <v>#N/A</v>
      </c>
      <c r="BX16" s="97" t="e">
        <f t="shared" si="85"/>
        <v>#N/A</v>
      </c>
      <c r="BY16" s="97" t="e">
        <f t="shared" si="86"/>
        <v>#N/A</v>
      </c>
      <c r="BZ16" s="97" t="e">
        <f t="shared" si="87"/>
        <v>#N/A</v>
      </c>
      <c r="CA16" s="97" t="e">
        <f t="shared" si="88"/>
        <v>#N/A</v>
      </c>
      <c r="CB16" s="97" t="e">
        <f t="shared" si="89"/>
        <v>#N/A</v>
      </c>
      <c r="CC16" s="97" t="e">
        <f t="shared" si="90"/>
        <v>#N/A</v>
      </c>
      <c r="CD16" s="97" t="e">
        <f t="shared" si="91"/>
        <v>#N/A</v>
      </c>
      <c r="CE16" s="97" t="e">
        <f t="shared" si="92"/>
        <v>#N/A</v>
      </c>
      <c r="CF16" s="97" t="e">
        <f t="shared" si="93"/>
        <v>#N/A</v>
      </c>
      <c r="CG16" s="97" t="e">
        <f t="shared" si="94"/>
        <v>#N/A</v>
      </c>
      <c r="CH16" s="97" t="e">
        <f t="shared" si="95"/>
        <v>#N/A</v>
      </c>
      <c r="CI16" s="97" t="e">
        <f t="shared" si="96"/>
        <v>#N/A</v>
      </c>
      <c r="CJ16" s="97" t="e">
        <f t="shared" si="97"/>
        <v>#N/A</v>
      </c>
      <c r="CK16" s="97" t="e">
        <f t="shared" si="98"/>
        <v>#N/A</v>
      </c>
      <c r="CL16" s="97" t="e">
        <f t="shared" si="99"/>
        <v>#N/A</v>
      </c>
      <c r="CM16" s="97" t="e">
        <f t="shared" si="100"/>
        <v>#N/A</v>
      </c>
      <c r="CN16" s="97" t="e">
        <f t="shared" si="101"/>
        <v>#N/A</v>
      </c>
      <c r="CO16" s="97" t="e">
        <f t="shared" si="102"/>
        <v>#N/A</v>
      </c>
      <c r="CP16" s="97" t="e">
        <f t="shared" si="103"/>
        <v>#N/A</v>
      </c>
      <c r="CQ16" s="97" t="e">
        <f t="shared" si="104"/>
        <v>#N/A</v>
      </c>
      <c r="CR16" s="97" t="e">
        <f t="shared" si="105"/>
        <v>#N/A</v>
      </c>
      <c r="CS16" s="97" t="e">
        <f t="shared" si="106"/>
        <v>#N/A</v>
      </c>
      <c r="CT16" s="97" t="e">
        <f t="shared" si="107"/>
        <v>#N/A</v>
      </c>
      <c r="CU16" s="97" t="e">
        <f t="shared" si="108"/>
        <v>#N/A</v>
      </c>
      <c r="CV16" s="97" t="e">
        <f t="shared" si="109"/>
        <v>#N/A</v>
      </c>
      <c r="CW16" s="97" t="e">
        <f t="shared" si="110"/>
        <v>#N/A</v>
      </c>
      <c r="CX16" s="97" t="e">
        <f t="shared" si="111"/>
        <v>#N/A</v>
      </c>
      <c r="CY16" s="97" t="e">
        <f t="shared" si="112"/>
        <v>#N/A</v>
      </c>
      <c r="CZ16" s="97" t="e">
        <f t="shared" si="113"/>
        <v>#N/A</v>
      </c>
      <c r="DA16" s="97" t="e">
        <f t="shared" si="114"/>
        <v>#N/A</v>
      </c>
      <c r="DB16" s="97" t="e">
        <f t="shared" si="115"/>
        <v>#N/A</v>
      </c>
      <c r="DC16" s="97" t="e">
        <f t="shared" si="116"/>
        <v>#N/A</v>
      </c>
      <c r="DD16" s="97" t="e">
        <f t="shared" si="117"/>
        <v>#N/A</v>
      </c>
      <c r="DE16" s="97" t="e">
        <f t="shared" si="118"/>
        <v>#N/A</v>
      </c>
      <c r="DF16" s="97" t="e">
        <f t="shared" si="119"/>
        <v>#N/A</v>
      </c>
      <c r="DG16" s="97" t="e">
        <f t="shared" si="120"/>
        <v>#N/A</v>
      </c>
      <c r="DH16" s="97" t="e">
        <f t="shared" si="121"/>
        <v>#N/A</v>
      </c>
      <c r="DI16" s="97" t="e">
        <f t="shared" si="122"/>
        <v>#N/A</v>
      </c>
      <c r="DJ16" s="97" t="e">
        <f t="shared" si="123"/>
        <v>#N/A</v>
      </c>
      <c r="DK16" s="97" t="e">
        <f t="shared" si="124"/>
        <v>#N/A</v>
      </c>
      <c r="DL16" s="97" t="e">
        <f t="shared" si="125"/>
        <v>#N/A</v>
      </c>
      <c r="DM16" s="97" t="e">
        <f t="shared" si="126"/>
        <v>#N/A</v>
      </c>
      <c r="DN16" s="97" t="e">
        <f t="shared" si="127"/>
        <v>#N/A</v>
      </c>
      <c r="DO16" s="97" t="e">
        <f t="shared" si="128"/>
        <v>#N/A</v>
      </c>
      <c r="DP16" s="97" t="e">
        <f t="shared" si="129"/>
        <v>#N/A</v>
      </c>
      <c r="DQ16" s="97" t="e">
        <f t="shared" si="130"/>
        <v>#N/A</v>
      </c>
      <c r="DR16" s="97" t="e">
        <f t="shared" si="131"/>
        <v>#N/A</v>
      </c>
      <c r="DS16" s="97" t="e">
        <f t="shared" si="132"/>
        <v>#N/A</v>
      </c>
      <c r="DT16" s="97" t="e">
        <f t="shared" si="133"/>
        <v>#N/A</v>
      </c>
      <c r="DU16" s="97" t="e">
        <f t="shared" si="134"/>
        <v>#N/A</v>
      </c>
      <c r="DV16" s="97" t="e">
        <f t="shared" si="135"/>
        <v>#N/A</v>
      </c>
      <c r="DW16" s="97" t="e">
        <f t="shared" si="136"/>
        <v>#N/A</v>
      </c>
      <c r="DX16" s="97" t="e">
        <f t="shared" si="137"/>
        <v>#N/A</v>
      </c>
      <c r="DY16" s="97" t="e">
        <f t="shared" si="138"/>
        <v>#N/A</v>
      </c>
      <c r="DZ16" s="97" t="e">
        <f t="shared" si="139"/>
        <v>#N/A</v>
      </c>
      <c r="EA16" s="97" t="e">
        <f t="shared" si="140"/>
        <v>#N/A</v>
      </c>
      <c r="EB16" s="97" t="e">
        <f t="shared" si="141"/>
        <v>#N/A</v>
      </c>
      <c r="EC16" s="97" t="e">
        <f t="shared" si="142"/>
        <v>#N/A</v>
      </c>
      <c r="ED16" s="97" t="e">
        <f t="shared" si="143"/>
        <v>#N/A</v>
      </c>
      <c r="EE16" s="97" t="e">
        <f t="shared" si="144"/>
        <v>#N/A</v>
      </c>
      <c r="EF16" s="97" t="e">
        <f t="shared" si="145"/>
        <v>#N/A</v>
      </c>
      <c r="EG16" s="97" t="e">
        <f t="shared" si="146"/>
        <v>#N/A</v>
      </c>
      <c r="EH16" s="97" t="e">
        <f t="shared" si="147"/>
        <v>#N/A</v>
      </c>
      <c r="EI16" s="97" t="e">
        <f t="shared" si="148"/>
        <v>#N/A</v>
      </c>
      <c r="EJ16" s="97" t="e">
        <f t="shared" si="149"/>
        <v>#N/A</v>
      </c>
      <c r="EK16" s="97" t="e">
        <f t="shared" si="150"/>
        <v>#N/A</v>
      </c>
      <c r="EL16" s="97" t="e">
        <f t="shared" si="151"/>
        <v>#N/A</v>
      </c>
      <c r="EM16" s="97" t="e">
        <f t="shared" si="152"/>
        <v>#N/A</v>
      </c>
      <c r="EN16" s="97" t="e">
        <f t="shared" si="153"/>
        <v>#N/A</v>
      </c>
      <c r="EO16" s="97" t="e">
        <f t="shared" si="154"/>
        <v>#N/A</v>
      </c>
      <c r="EP16" s="97" t="e">
        <f t="shared" si="155"/>
        <v>#N/A</v>
      </c>
      <c r="EQ16" s="97" t="e">
        <f t="shared" si="156"/>
        <v>#N/A</v>
      </c>
      <c r="ER16" s="97" t="e">
        <f t="shared" si="157"/>
        <v>#N/A</v>
      </c>
      <c r="ES16" s="97" t="e">
        <f t="shared" si="158"/>
        <v>#N/A</v>
      </c>
      <c r="ET16" s="97" t="e">
        <f t="shared" si="159"/>
        <v>#N/A</v>
      </c>
      <c r="EU16" s="97" t="e">
        <f t="shared" si="160"/>
        <v>#N/A</v>
      </c>
      <c r="EV16" s="97" t="e">
        <f t="shared" si="161"/>
        <v>#N/A</v>
      </c>
      <c r="EW16" s="97" t="e">
        <f t="shared" si="162"/>
        <v>#N/A</v>
      </c>
      <c r="EX16" s="97" t="e">
        <f t="shared" si="163"/>
        <v>#N/A</v>
      </c>
      <c r="EY16" s="97" t="e">
        <f t="shared" si="164"/>
        <v>#N/A</v>
      </c>
      <c r="EZ16" s="97" t="e">
        <f t="shared" si="165"/>
        <v>#N/A</v>
      </c>
      <c r="FA16" s="97" t="e">
        <f t="shared" si="166"/>
        <v>#N/A</v>
      </c>
      <c r="FB16" s="97" t="e">
        <f t="shared" si="167"/>
        <v>#N/A</v>
      </c>
      <c r="FC16" s="97" t="e">
        <f t="shared" si="168"/>
        <v>#N/A</v>
      </c>
      <c r="FD16" s="97" t="e">
        <f t="shared" si="169"/>
        <v>#N/A</v>
      </c>
      <c r="FE16" s="97" t="e">
        <f t="shared" si="170"/>
        <v>#N/A</v>
      </c>
      <c r="FF16" s="97" t="e">
        <f t="shared" si="171"/>
        <v>#N/A</v>
      </c>
      <c r="FG16" s="97" t="e">
        <f t="shared" si="172"/>
        <v>#N/A</v>
      </c>
      <c r="FH16" s="97" t="e">
        <f t="shared" si="173"/>
        <v>#N/A</v>
      </c>
      <c r="FI16" s="97" t="e">
        <f t="shared" si="174"/>
        <v>#N/A</v>
      </c>
      <c r="FJ16" s="97" t="e">
        <f t="shared" si="175"/>
        <v>#N/A</v>
      </c>
      <c r="FK16" s="97" t="e">
        <f t="shared" si="176"/>
        <v>#N/A</v>
      </c>
      <c r="FL16" s="97" t="e">
        <f t="shared" si="177"/>
        <v>#N/A</v>
      </c>
      <c r="FM16" s="97" t="e">
        <f t="shared" si="178"/>
        <v>#N/A</v>
      </c>
      <c r="FN16" s="97" t="e">
        <f t="shared" si="179"/>
        <v>#N/A</v>
      </c>
      <c r="FO16" s="97" t="e">
        <f t="shared" si="180"/>
        <v>#N/A</v>
      </c>
      <c r="FP16" s="97" t="e">
        <f t="shared" si="181"/>
        <v>#N/A</v>
      </c>
      <c r="FQ16" s="97" t="e">
        <f t="shared" si="182"/>
        <v>#N/A</v>
      </c>
      <c r="FR16" s="97" t="e">
        <f t="shared" si="183"/>
        <v>#N/A</v>
      </c>
      <c r="FS16" s="97" t="e">
        <f t="shared" si="184"/>
        <v>#N/A</v>
      </c>
      <c r="FT16" s="97" t="e">
        <f t="shared" si="185"/>
        <v>#N/A</v>
      </c>
      <c r="FU16" s="97" t="e">
        <f t="shared" si="186"/>
        <v>#N/A</v>
      </c>
      <c r="FV16" s="97" t="e">
        <f t="shared" si="187"/>
        <v>#N/A</v>
      </c>
      <c r="FW16" s="97" t="e">
        <f t="shared" si="188"/>
        <v>#N/A</v>
      </c>
      <c r="FX16" s="97" t="e">
        <f t="shared" si="189"/>
        <v>#N/A</v>
      </c>
      <c r="FY16" s="97" t="e">
        <f t="shared" si="190"/>
        <v>#N/A</v>
      </c>
      <c r="FZ16" s="97" t="e">
        <f t="shared" si="191"/>
        <v>#N/A</v>
      </c>
      <c r="GA16" s="97" t="e">
        <f t="shared" si="192"/>
        <v>#N/A</v>
      </c>
      <c r="GB16" s="97" t="e">
        <f t="shared" si="193"/>
        <v>#N/A</v>
      </c>
      <c r="GC16" s="97" t="e">
        <f t="shared" si="194"/>
        <v>#N/A</v>
      </c>
      <c r="GD16" s="97" t="e">
        <f t="shared" si="195"/>
        <v>#N/A</v>
      </c>
      <c r="GE16" s="97" t="e">
        <f t="shared" si="196"/>
        <v>#N/A</v>
      </c>
      <c r="GF16" s="97" t="e">
        <f t="shared" si="197"/>
        <v>#N/A</v>
      </c>
      <c r="GG16" s="97" t="e">
        <f t="shared" si="198"/>
        <v>#N/A</v>
      </c>
      <c r="GH16" s="97" t="e">
        <f t="shared" si="199"/>
        <v>#N/A</v>
      </c>
      <c r="GI16" s="97" t="e">
        <f t="shared" si="200"/>
        <v>#N/A</v>
      </c>
      <c r="GJ16" s="97" t="e">
        <f t="shared" si="201"/>
        <v>#N/A</v>
      </c>
      <c r="GK16" s="97" t="e">
        <f t="shared" si="202"/>
        <v>#N/A</v>
      </c>
      <c r="GL16" s="97" t="e">
        <f t="shared" si="203"/>
        <v>#N/A</v>
      </c>
      <c r="GM16" s="97" t="e">
        <f t="shared" si="204"/>
        <v>#N/A</v>
      </c>
      <c r="GN16" s="97" t="e">
        <f t="shared" si="205"/>
        <v>#N/A</v>
      </c>
      <c r="GO16" s="97" t="e">
        <f t="shared" si="206"/>
        <v>#N/A</v>
      </c>
      <c r="GP16" s="97" t="e">
        <f t="shared" si="207"/>
        <v>#N/A</v>
      </c>
      <c r="GQ16" s="97" t="e">
        <f t="shared" si="208"/>
        <v>#N/A</v>
      </c>
      <c r="GR16" s="97" t="e">
        <f t="shared" si="209"/>
        <v>#N/A</v>
      </c>
      <c r="GS16" s="97" t="e">
        <f t="shared" si="210"/>
        <v>#N/A</v>
      </c>
      <c r="GT16" s="97" t="e">
        <f t="shared" si="211"/>
        <v>#N/A</v>
      </c>
      <c r="GU16" s="97" t="e">
        <f t="shared" si="212"/>
        <v>#N/A</v>
      </c>
      <c r="GV16" s="97" t="e">
        <f t="shared" si="213"/>
        <v>#N/A</v>
      </c>
      <c r="GW16" s="97" t="e">
        <f t="shared" si="214"/>
        <v>#N/A</v>
      </c>
      <c r="GX16" s="97" t="e">
        <f t="shared" si="215"/>
        <v>#N/A</v>
      </c>
      <c r="GY16" s="97" t="e">
        <f t="shared" si="216"/>
        <v>#N/A</v>
      </c>
      <c r="GZ16" s="97" t="e">
        <f t="shared" si="217"/>
        <v>#N/A</v>
      </c>
      <c r="HA16" s="97" t="e">
        <f t="shared" si="218"/>
        <v>#N/A</v>
      </c>
      <c r="HB16" s="97" t="e">
        <f t="shared" si="219"/>
        <v>#N/A</v>
      </c>
      <c r="HC16" s="97" t="e">
        <f t="shared" si="220"/>
        <v>#N/A</v>
      </c>
      <c r="HD16" s="97" t="e">
        <f t="shared" si="221"/>
        <v>#N/A</v>
      </c>
      <c r="HE16" s="97" t="e">
        <f t="shared" si="222"/>
        <v>#N/A</v>
      </c>
      <c r="HF16" s="97" t="e">
        <f t="shared" si="223"/>
        <v>#N/A</v>
      </c>
      <c r="HG16" s="97" t="e">
        <f t="shared" si="224"/>
        <v>#N/A</v>
      </c>
      <c r="HH16" s="97" t="e">
        <f t="shared" si="225"/>
        <v>#N/A</v>
      </c>
      <c r="HI16" s="97" t="e">
        <f t="shared" si="226"/>
        <v>#N/A</v>
      </c>
      <c r="HJ16" s="97" t="e">
        <f t="shared" si="227"/>
        <v>#N/A</v>
      </c>
      <c r="HK16" s="97" t="e">
        <f t="shared" si="228"/>
        <v>#N/A</v>
      </c>
      <c r="HL16" s="97" t="e">
        <f t="shared" si="229"/>
        <v>#N/A</v>
      </c>
      <c r="HM16" s="97" t="e">
        <f t="shared" si="230"/>
        <v>#N/A</v>
      </c>
      <c r="HN16" s="97" t="e">
        <f t="shared" si="231"/>
        <v>#N/A</v>
      </c>
      <c r="HO16" s="97" t="e">
        <f t="shared" si="232"/>
        <v>#N/A</v>
      </c>
      <c r="HP16" s="97" t="e">
        <f t="shared" si="233"/>
        <v>#N/A</v>
      </c>
      <c r="HQ16" s="97" t="e">
        <f t="shared" si="234"/>
        <v>#N/A</v>
      </c>
      <c r="HR16" s="97" t="e">
        <f t="shared" si="235"/>
        <v>#N/A</v>
      </c>
      <c r="HS16" s="97" t="e">
        <f t="shared" si="236"/>
        <v>#N/A</v>
      </c>
      <c r="HT16" s="97" t="e">
        <f t="shared" si="237"/>
        <v>#N/A</v>
      </c>
      <c r="HU16" s="97" t="e">
        <f t="shared" si="238"/>
        <v>#N/A</v>
      </c>
      <c r="HV16" s="97" t="e">
        <f t="shared" si="239"/>
        <v>#N/A</v>
      </c>
      <c r="HW16" s="97" t="e">
        <f t="shared" si="240"/>
        <v>#N/A</v>
      </c>
      <c r="HX16" s="97" t="e">
        <f t="shared" si="241"/>
        <v>#N/A</v>
      </c>
      <c r="HY16" s="97" t="e">
        <f t="shared" si="242"/>
        <v>#N/A</v>
      </c>
      <c r="HZ16" s="97" t="e">
        <f t="shared" si="243"/>
        <v>#N/A</v>
      </c>
      <c r="IA16" s="97" t="e">
        <f t="shared" si="244"/>
        <v>#N/A</v>
      </c>
      <c r="IB16" s="97" t="e">
        <f t="shared" si="245"/>
        <v>#N/A</v>
      </c>
      <c r="IC16" s="97" t="e">
        <f t="shared" si="246"/>
        <v>#N/A</v>
      </c>
      <c r="ID16" s="97" t="e">
        <f t="shared" si="247"/>
        <v>#N/A</v>
      </c>
      <c r="IE16" s="97" t="e">
        <f t="shared" si="248"/>
        <v>#N/A</v>
      </c>
      <c r="IF16" s="97" t="e">
        <f t="shared" si="249"/>
        <v>#N/A</v>
      </c>
      <c r="IG16" s="97" t="e">
        <f t="shared" si="250"/>
        <v>#N/A</v>
      </c>
      <c r="IH16" s="97" t="e">
        <f t="shared" si="251"/>
        <v>#N/A</v>
      </c>
      <c r="II16" s="97" t="e">
        <f t="shared" si="252"/>
        <v>#N/A</v>
      </c>
      <c r="IJ16" s="97" t="e">
        <f t="shared" si="253"/>
        <v>#N/A</v>
      </c>
      <c r="IK16" s="97" t="e">
        <f t="shared" si="254"/>
        <v>#N/A</v>
      </c>
      <c r="IL16" s="97" t="e">
        <f t="shared" si="255"/>
        <v>#N/A</v>
      </c>
      <c r="IM16" s="97" t="e">
        <f t="shared" si="256"/>
        <v>#N/A</v>
      </c>
      <c r="IN16" s="97" t="e">
        <f t="shared" si="257"/>
        <v>#N/A</v>
      </c>
      <c r="IO16" s="97" t="e">
        <f t="shared" si="258"/>
        <v>#N/A</v>
      </c>
      <c r="IP16" s="97" t="e">
        <f t="shared" si="259"/>
        <v>#N/A</v>
      </c>
      <c r="IQ16" s="97" t="e">
        <f t="shared" si="260"/>
        <v>#N/A</v>
      </c>
      <c r="IR16" s="97" t="e">
        <f t="shared" si="261"/>
        <v>#N/A</v>
      </c>
      <c r="IS16" s="97" t="e">
        <f t="shared" si="262"/>
        <v>#N/A</v>
      </c>
      <c r="IT16" s="97" t="e">
        <f t="shared" si="263"/>
        <v>#N/A</v>
      </c>
      <c r="IU16" s="97" t="e">
        <f t="shared" si="264"/>
        <v>#N/A</v>
      </c>
      <c r="IV16" s="97" t="e">
        <f t="shared" si="265"/>
        <v>#N/A</v>
      </c>
      <c r="IW16" s="97" t="e">
        <f t="shared" si="266"/>
        <v>#N/A</v>
      </c>
      <c r="IX16" s="97" t="e">
        <f t="shared" si="267"/>
        <v>#N/A</v>
      </c>
      <c r="IY16" s="97" t="e">
        <f t="shared" si="268"/>
        <v>#N/A</v>
      </c>
      <c r="IZ16" s="97" t="e">
        <f t="shared" si="269"/>
        <v>#N/A</v>
      </c>
      <c r="JA16" s="97" t="e">
        <f t="shared" si="270"/>
        <v>#N/A</v>
      </c>
      <c r="JB16" s="97" t="e">
        <f t="shared" si="271"/>
        <v>#N/A</v>
      </c>
      <c r="JC16" s="97" t="e">
        <f t="shared" si="272"/>
        <v>#N/A</v>
      </c>
      <c r="JD16" s="97" t="e">
        <f t="shared" si="273"/>
        <v>#N/A</v>
      </c>
      <c r="JE16" s="97" t="e">
        <f t="shared" si="274"/>
        <v>#N/A</v>
      </c>
      <c r="JF16" s="97" t="e">
        <f t="shared" si="275"/>
        <v>#N/A</v>
      </c>
      <c r="JG16" s="97" t="e">
        <f t="shared" si="276"/>
        <v>#N/A</v>
      </c>
      <c r="JH16" s="97" t="e">
        <f t="shared" si="277"/>
        <v>#N/A</v>
      </c>
      <c r="JI16" s="97" t="e">
        <f t="shared" si="278"/>
        <v>#N/A</v>
      </c>
      <c r="JJ16" s="97" t="e">
        <f t="shared" si="279"/>
        <v>#N/A</v>
      </c>
      <c r="JK16" s="97" t="e">
        <f t="shared" si="280"/>
        <v>#N/A</v>
      </c>
      <c r="JL16" s="97" t="e">
        <f t="shared" si="281"/>
        <v>#N/A</v>
      </c>
      <c r="JM16" s="97" t="e">
        <f t="shared" si="282"/>
        <v>#N/A</v>
      </c>
      <c r="JN16" s="97" t="e">
        <f t="shared" si="283"/>
        <v>#N/A</v>
      </c>
      <c r="JO16" s="97" t="e">
        <f t="shared" si="284"/>
        <v>#N/A</v>
      </c>
      <c r="JP16" s="97" t="e">
        <f t="shared" si="285"/>
        <v>#N/A</v>
      </c>
      <c r="JQ16" s="97" t="e">
        <f t="shared" si="286"/>
        <v>#N/A</v>
      </c>
      <c r="JR16" s="97" t="e">
        <f t="shared" si="287"/>
        <v>#N/A</v>
      </c>
      <c r="JS16" s="97" t="e">
        <f t="shared" si="288"/>
        <v>#N/A</v>
      </c>
      <c r="JT16" s="97" t="e">
        <f t="shared" si="289"/>
        <v>#N/A</v>
      </c>
      <c r="JU16" s="97" t="e">
        <f t="shared" si="290"/>
        <v>#N/A</v>
      </c>
      <c r="JV16" s="97" t="e">
        <f t="shared" si="291"/>
        <v>#N/A</v>
      </c>
      <c r="JW16" s="97" t="e">
        <f t="shared" si="292"/>
        <v>#N/A</v>
      </c>
      <c r="JX16" s="97" t="e">
        <f t="shared" si="293"/>
        <v>#N/A</v>
      </c>
      <c r="JY16" s="97" t="e">
        <f t="shared" si="294"/>
        <v>#N/A</v>
      </c>
      <c r="JZ16" s="97" t="e">
        <f t="shared" si="295"/>
        <v>#N/A</v>
      </c>
      <c r="KA16" s="97" t="e">
        <f t="shared" si="296"/>
        <v>#N/A</v>
      </c>
      <c r="KB16" s="97" t="e">
        <f t="shared" si="297"/>
        <v>#N/A</v>
      </c>
      <c r="KC16" s="97" t="e">
        <f t="shared" si="298"/>
        <v>#N/A</v>
      </c>
      <c r="KD16" s="97" t="e">
        <f t="shared" si="299"/>
        <v>#N/A</v>
      </c>
      <c r="KE16" s="97" t="e">
        <f t="shared" si="300"/>
        <v>#N/A</v>
      </c>
      <c r="KF16" s="97" t="e">
        <f t="shared" si="301"/>
        <v>#N/A</v>
      </c>
      <c r="KG16" s="97" t="e">
        <f t="shared" si="302"/>
        <v>#N/A</v>
      </c>
      <c r="KH16" s="97" t="e">
        <f t="shared" si="303"/>
        <v>#N/A</v>
      </c>
      <c r="KI16" s="97" t="e">
        <f t="shared" si="304"/>
        <v>#N/A</v>
      </c>
      <c r="KJ16" s="97" t="e">
        <f t="shared" si="305"/>
        <v>#N/A</v>
      </c>
      <c r="KK16" s="97" t="e">
        <f t="shared" si="306"/>
        <v>#N/A</v>
      </c>
      <c r="KL16" s="97" t="e">
        <f t="shared" si="307"/>
        <v>#N/A</v>
      </c>
      <c r="KM16" s="97" t="e">
        <f t="shared" si="308"/>
        <v>#N/A</v>
      </c>
      <c r="KN16" s="97" t="e">
        <f t="shared" si="309"/>
        <v>#N/A</v>
      </c>
    </row>
    <row r="17" spans="1:300" x14ac:dyDescent="0.3">
      <c r="A17" t="str">
        <f t="shared" si="15"/>
        <v>China</v>
      </c>
      <c r="G17" s="97">
        <f t="shared" si="16"/>
        <v>0.39325901136561003</v>
      </c>
      <c r="H17" s="97">
        <f t="shared" si="17"/>
        <v>0.5366407991088229</v>
      </c>
      <c r="I17" s="97">
        <f t="shared" si="18"/>
        <v>0.45922779999799834</v>
      </c>
      <c r="J17" s="97">
        <f t="shared" si="19"/>
        <v>0.42081811898816457</v>
      </c>
      <c r="K17" s="97">
        <f t="shared" si="20"/>
        <v>0.36414118013239305</v>
      </c>
      <c r="L17" s="97">
        <f t="shared" si="21"/>
        <v>0.32817622975298155</v>
      </c>
      <c r="M17" s="97">
        <f t="shared" si="22"/>
        <v>0.2472798185914844</v>
      </c>
      <c r="N17" s="97">
        <f t="shared" si="23"/>
        <v>0.26497837587860862</v>
      </c>
      <c r="O17" s="97">
        <f t="shared" si="24"/>
        <v>0.23833962236907813</v>
      </c>
      <c r="P17" s="97">
        <f t="shared" si="25"/>
        <v>0.22860953584831156</v>
      </c>
      <c r="Q17" s="97">
        <f t="shared" si="26"/>
        <v>0.20799100600715392</v>
      </c>
      <c r="R17" s="97">
        <f t="shared" si="27"/>
        <v>0.15451051850430364</v>
      </c>
      <c r="S17" s="97">
        <f t="shared" si="28"/>
        <v>0.13302329665423152</v>
      </c>
      <c r="T17" s="97">
        <f t="shared" si="29"/>
        <v>0.10933971324738212</v>
      </c>
      <c r="U17" s="97">
        <f t="shared" si="30"/>
        <v>9.069184268976449E-2</v>
      </c>
      <c r="V17" s="97">
        <f t="shared" si="31"/>
        <v>7.7312812991598756E-2</v>
      </c>
      <c r="W17" s="97">
        <f t="shared" si="32"/>
        <v>7.9487597508770769E-2</v>
      </c>
      <c r="X17" s="97">
        <f t="shared" si="33"/>
        <v>0.1022383372190907</v>
      </c>
      <c r="Y17" s="97">
        <f t="shared" si="34"/>
        <v>0.10748735715554769</v>
      </c>
      <c r="Z17" s="97">
        <f t="shared" si="35"/>
        <v>0.10064899302057584</v>
      </c>
      <c r="AA17" s="97">
        <f t="shared" si="36"/>
        <v>9.6994971169636734E-2</v>
      </c>
      <c r="AB17" s="97">
        <f t="shared" si="37"/>
        <v>7.6947401922270453E-2</v>
      </c>
      <c r="AC17" s="97">
        <f t="shared" si="38"/>
        <v>4.3795794923422671E-2</v>
      </c>
      <c r="AD17" s="97">
        <f t="shared" si="39"/>
        <v>2.374366491419555E-2</v>
      </c>
      <c r="AE17" s="97">
        <f t="shared" si="40"/>
        <v>1.8764152701118864E-2</v>
      </c>
      <c r="AF17" s="97">
        <f t="shared" si="41"/>
        <v>1.3895172601305017E-2</v>
      </c>
      <c r="AG17" s="97">
        <f t="shared" si="42"/>
        <v>1.2303595342075146E-2</v>
      </c>
      <c r="AH17" s="97">
        <f t="shared" si="43"/>
        <v>7.4634554084012095E-3</v>
      </c>
      <c r="AI17" s="97">
        <f t="shared" si="44"/>
        <v>6.9309562004082892E-3</v>
      </c>
      <c r="AJ17" s="97">
        <f t="shared" si="45"/>
        <v>7.031756136554046E-3</v>
      </c>
      <c r="AK17" s="97">
        <f t="shared" si="46"/>
        <v>6.8312435594264365E-3</v>
      </c>
      <c r="AL17" s="97">
        <f t="shared" si="47"/>
        <v>4.1191184742519482E-3</v>
      </c>
      <c r="AM17" s="97">
        <f t="shared" si="48"/>
        <v>4.9009604430112486E-3</v>
      </c>
      <c r="AN17" s="97">
        <f t="shared" si="49"/>
        <v>5.4173519386477853E-3</v>
      </c>
      <c r="AO17" s="97">
        <f t="shared" si="50"/>
        <v>5.5405476824343936E-3</v>
      </c>
      <c r="AP17" s="97">
        <f t="shared" si="51"/>
        <v>4.9904954297135262E-3</v>
      </c>
      <c r="AQ17" s="97">
        <f t="shared" si="52"/>
        <v>4.1911835122154795E-3</v>
      </c>
      <c r="AR17" s="97">
        <f t="shared" si="53"/>
        <v>3.667506338684845E-3</v>
      </c>
      <c r="AS17" s="97">
        <f t="shared" si="54"/>
        <v>2.9588984594131063E-3</v>
      </c>
      <c r="AT17" s="97">
        <f t="shared" si="55"/>
        <v>1.8894585096966843E-3</v>
      </c>
      <c r="AU17" s="97">
        <f t="shared" si="56"/>
        <v>1.5773263015173011E-3</v>
      </c>
      <c r="AV17" s="97">
        <f t="shared" si="57"/>
        <v>1.3965250779297556E-3</v>
      </c>
      <c r="AW17" s="97">
        <f t="shared" si="58"/>
        <v>1.1765380871855413E-3</v>
      </c>
      <c r="AX17" s="97">
        <f t="shared" si="59"/>
        <v>8.6765875467254006E-4</v>
      </c>
      <c r="AY17" s="97">
        <f t="shared" si="60"/>
        <v>5.7190712597465776E-4</v>
      </c>
      <c r="AZ17" s="97">
        <f t="shared" si="61"/>
        <v>4.0081759846422038E-4</v>
      </c>
      <c r="BA17" s="97">
        <f t="shared" si="62"/>
        <v>3.017121473938289E-4</v>
      </c>
      <c r="BB17" s="97">
        <f t="shared" si="63"/>
        <v>2.8922172072332053E-4</v>
      </c>
      <c r="BC17" s="97">
        <f t="shared" si="64"/>
        <v>2.8665549466855289E-4</v>
      </c>
      <c r="BD17" s="97">
        <f t="shared" si="65"/>
        <v>2.7666006423143763E-4</v>
      </c>
      <c r="BE17" s="97">
        <f t="shared" si="66"/>
        <v>3.1117878550879219E-4</v>
      </c>
      <c r="BF17" s="97">
        <f t="shared" si="67"/>
        <v>3.8761711136059418E-4</v>
      </c>
      <c r="BG17" s="97">
        <f t="shared" si="68"/>
        <v>4.417104547969064E-4</v>
      </c>
      <c r="BH17" s="97">
        <f t="shared" si="69"/>
        <v>6.0911147034081736E-4</v>
      </c>
      <c r="BI17" s="97">
        <f t="shared" si="70"/>
        <v>6.7043187219040234E-4</v>
      </c>
      <c r="BJ17" s="97">
        <f t="shared" si="71"/>
        <v>9.2847240617310867E-4</v>
      </c>
      <c r="BK17" s="97">
        <f t="shared" si="72"/>
        <v>9.7464632707233712E-4</v>
      </c>
      <c r="BL17" s="97">
        <f t="shared" si="73"/>
        <v>1.0697184188031006E-3</v>
      </c>
      <c r="BM17" s="97">
        <f t="shared" si="74"/>
        <v>1.009651456058025E-3</v>
      </c>
      <c r="BN17" s="97">
        <f t="shared" si="75"/>
        <v>1.1706156796793543E-3</v>
      </c>
      <c r="BO17" s="97">
        <f t="shared" si="76"/>
        <v>1.1320811458372937E-3</v>
      </c>
      <c r="BP17" s="97">
        <f t="shared" si="77"/>
        <v>1.2264658948095697E-3</v>
      </c>
      <c r="BQ17" s="97">
        <f t="shared" si="78"/>
        <v>1.2982389210189904E-3</v>
      </c>
      <c r="BR17" s="97">
        <f t="shared" si="79"/>
        <v>1.3117474193824474E-3</v>
      </c>
      <c r="BS17" s="97">
        <f t="shared" si="80"/>
        <v>1.2124825822807939E-3</v>
      </c>
      <c r="BT17" s="97">
        <f t="shared" si="81"/>
        <v>1.1305713646769799E-3</v>
      </c>
      <c r="BU17" s="97">
        <f t="shared" si="82"/>
        <v>1.0538867435447852E-3</v>
      </c>
      <c r="BV17" s="97">
        <f t="shared" si="83"/>
        <v>9.45581045871835E-4</v>
      </c>
      <c r="BW17" s="97">
        <f t="shared" si="84"/>
        <v>8.3803071410026853E-4</v>
      </c>
      <c r="BX17" s="97">
        <f t="shared" si="85"/>
        <v>7.8390353584834038E-4</v>
      </c>
      <c r="BY17" s="97" t="e">
        <f t="shared" si="86"/>
        <v>#N/A</v>
      </c>
      <c r="BZ17" s="97" t="e">
        <f t="shared" si="87"/>
        <v>#N/A</v>
      </c>
      <c r="CA17" s="97" t="e">
        <f t="shared" si="88"/>
        <v>#N/A</v>
      </c>
      <c r="CB17" s="97" t="e">
        <f t="shared" si="89"/>
        <v>#N/A</v>
      </c>
      <c r="CC17" s="97" t="e">
        <f t="shared" si="90"/>
        <v>#N/A</v>
      </c>
      <c r="CD17" s="97" t="e">
        <f t="shared" si="91"/>
        <v>#N/A</v>
      </c>
      <c r="CE17" s="97" t="e">
        <f t="shared" si="92"/>
        <v>#N/A</v>
      </c>
      <c r="CF17" s="97" t="e">
        <f t="shared" si="93"/>
        <v>#N/A</v>
      </c>
      <c r="CG17" s="97" t="e">
        <f t="shared" si="94"/>
        <v>#N/A</v>
      </c>
      <c r="CH17" s="97" t="e">
        <f t="shared" si="95"/>
        <v>#N/A</v>
      </c>
      <c r="CI17" s="97" t="e">
        <f t="shared" si="96"/>
        <v>#N/A</v>
      </c>
      <c r="CJ17" s="97" t="e">
        <f t="shared" si="97"/>
        <v>#N/A</v>
      </c>
      <c r="CK17" s="97" t="e">
        <f t="shared" si="98"/>
        <v>#N/A</v>
      </c>
      <c r="CL17" s="97" t="e">
        <f t="shared" si="99"/>
        <v>#N/A</v>
      </c>
      <c r="CM17" s="97" t="e">
        <f t="shared" si="100"/>
        <v>#N/A</v>
      </c>
      <c r="CN17" s="97" t="e">
        <f t="shared" si="101"/>
        <v>#N/A</v>
      </c>
      <c r="CO17" s="97" t="e">
        <f t="shared" si="102"/>
        <v>#N/A</v>
      </c>
      <c r="CP17" s="97" t="e">
        <f t="shared" si="103"/>
        <v>#N/A</v>
      </c>
      <c r="CQ17" s="97" t="e">
        <f t="shared" si="104"/>
        <v>#N/A</v>
      </c>
      <c r="CR17" s="97" t="e">
        <f t="shared" si="105"/>
        <v>#N/A</v>
      </c>
      <c r="CS17" s="97" t="e">
        <f t="shared" si="106"/>
        <v>#N/A</v>
      </c>
      <c r="CT17" s="97" t="e">
        <f t="shared" si="107"/>
        <v>#N/A</v>
      </c>
      <c r="CU17" s="97" t="e">
        <f t="shared" si="108"/>
        <v>#N/A</v>
      </c>
      <c r="CV17" s="97" t="e">
        <f t="shared" si="109"/>
        <v>#N/A</v>
      </c>
      <c r="CW17" s="97" t="e">
        <f t="shared" si="110"/>
        <v>#N/A</v>
      </c>
      <c r="CX17" s="97" t="e">
        <f t="shared" si="111"/>
        <v>#N/A</v>
      </c>
      <c r="CY17" s="97" t="e">
        <f t="shared" si="112"/>
        <v>#N/A</v>
      </c>
      <c r="CZ17" s="97" t="e">
        <f t="shared" si="113"/>
        <v>#N/A</v>
      </c>
      <c r="DA17" s="97" t="e">
        <f t="shared" si="114"/>
        <v>#N/A</v>
      </c>
      <c r="DB17" s="97" t="e">
        <f t="shared" si="115"/>
        <v>#N/A</v>
      </c>
      <c r="DC17" s="97" t="e">
        <f t="shared" si="116"/>
        <v>#N/A</v>
      </c>
      <c r="DD17" s="97" t="e">
        <f t="shared" si="117"/>
        <v>#N/A</v>
      </c>
      <c r="DE17" s="97" t="e">
        <f t="shared" si="118"/>
        <v>#N/A</v>
      </c>
      <c r="DF17" s="97" t="e">
        <f t="shared" si="119"/>
        <v>#N/A</v>
      </c>
      <c r="DG17" s="97" t="e">
        <f t="shared" si="120"/>
        <v>#N/A</v>
      </c>
      <c r="DH17" s="97" t="e">
        <f t="shared" si="121"/>
        <v>#N/A</v>
      </c>
      <c r="DI17" s="97" t="e">
        <f t="shared" si="122"/>
        <v>#N/A</v>
      </c>
      <c r="DJ17" s="97" t="e">
        <f t="shared" si="123"/>
        <v>#N/A</v>
      </c>
      <c r="DK17" s="97" t="e">
        <f t="shared" si="124"/>
        <v>#N/A</v>
      </c>
      <c r="DL17" s="97" t="e">
        <f t="shared" si="125"/>
        <v>#N/A</v>
      </c>
      <c r="DM17" s="97" t="e">
        <f t="shared" si="126"/>
        <v>#N/A</v>
      </c>
      <c r="DN17" s="97" t="e">
        <f t="shared" si="127"/>
        <v>#N/A</v>
      </c>
      <c r="DO17" s="97" t="e">
        <f t="shared" si="128"/>
        <v>#N/A</v>
      </c>
      <c r="DP17" s="97" t="e">
        <f t="shared" si="129"/>
        <v>#N/A</v>
      </c>
      <c r="DQ17" s="97" t="e">
        <f t="shared" si="130"/>
        <v>#N/A</v>
      </c>
      <c r="DR17" s="97" t="e">
        <f t="shared" si="131"/>
        <v>#N/A</v>
      </c>
      <c r="DS17" s="97" t="e">
        <f t="shared" si="132"/>
        <v>#N/A</v>
      </c>
      <c r="DT17" s="97" t="e">
        <f t="shared" si="133"/>
        <v>#N/A</v>
      </c>
      <c r="DU17" s="97" t="e">
        <f t="shared" si="134"/>
        <v>#N/A</v>
      </c>
      <c r="DV17" s="97" t="e">
        <f t="shared" si="135"/>
        <v>#N/A</v>
      </c>
      <c r="DW17" s="97" t="e">
        <f t="shared" si="136"/>
        <v>#N/A</v>
      </c>
      <c r="DX17" s="97" t="e">
        <f t="shared" si="137"/>
        <v>#N/A</v>
      </c>
      <c r="DY17" s="97" t="e">
        <f t="shared" si="138"/>
        <v>#N/A</v>
      </c>
      <c r="DZ17" s="97" t="e">
        <f t="shared" si="139"/>
        <v>#N/A</v>
      </c>
      <c r="EA17" s="97" t="e">
        <f t="shared" si="140"/>
        <v>#N/A</v>
      </c>
      <c r="EB17" s="97" t="e">
        <f t="shared" si="141"/>
        <v>#N/A</v>
      </c>
      <c r="EC17" s="97" t="e">
        <f t="shared" si="142"/>
        <v>#N/A</v>
      </c>
      <c r="ED17" s="97" t="e">
        <f t="shared" si="143"/>
        <v>#N/A</v>
      </c>
      <c r="EE17" s="97" t="e">
        <f t="shared" si="144"/>
        <v>#N/A</v>
      </c>
      <c r="EF17" s="97" t="e">
        <f t="shared" si="145"/>
        <v>#N/A</v>
      </c>
      <c r="EG17" s="97" t="e">
        <f t="shared" si="146"/>
        <v>#N/A</v>
      </c>
      <c r="EH17" s="97" t="e">
        <f t="shared" si="147"/>
        <v>#N/A</v>
      </c>
      <c r="EI17" s="97" t="e">
        <f t="shared" si="148"/>
        <v>#N/A</v>
      </c>
      <c r="EJ17" s="97" t="e">
        <f t="shared" si="149"/>
        <v>#N/A</v>
      </c>
      <c r="EK17" s="97" t="e">
        <f t="shared" si="150"/>
        <v>#N/A</v>
      </c>
      <c r="EL17" s="97" t="e">
        <f t="shared" si="151"/>
        <v>#N/A</v>
      </c>
      <c r="EM17" s="97" t="e">
        <f t="shared" si="152"/>
        <v>#N/A</v>
      </c>
      <c r="EN17" s="97" t="e">
        <f t="shared" si="153"/>
        <v>#N/A</v>
      </c>
      <c r="EO17" s="97" t="e">
        <f t="shared" si="154"/>
        <v>#N/A</v>
      </c>
      <c r="EP17" s="97" t="e">
        <f t="shared" si="155"/>
        <v>#N/A</v>
      </c>
      <c r="EQ17" s="97" t="e">
        <f t="shared" si="156"/>
        <v>#N/A</v>
      </c>
      <c r="ER17" s="97" t="e">
        <f t="shared" si="157"/>
        <v>#N/A</v>
      </c>
      <c r="ES17" s="97" t="e">
        <f t="shared" si="158"/>
        <v>#N/A</v>
      </c>
      <c r="ET17" s="97" t="e">
        <f t="shared" si="159"/>
        <v>#N/A</v>
      </c>
      <c r="EU17" s="97" t="e">
        <f t="shared" si="160"/>
        <v>#N/A</v>
      </c>
      <c r="EV17" s="97" t="e">
        <f t="shared" si="161"/>
        <v>#N/A</v>
      </c>
      <c r="EW17" s="97" t="e">
        <f t="shared" si="162"/>
        <v>#N/A</v>
      </c>
      <c r="EX17" s="97" t="e">
        <f t="shared" si="163"/>
        <v>#N/A</v>
      </c>
      <c r="EY17" s="97" t="e">
        <f t="shared" si="164"/>
        <v>#N/A</v>
      </c>
      <c r="EZ17" s="97" t="e">
        <f t="shared" si="165"/>
        <v>#N/A</v>
      </c>
      <c r="FA17" s="97" t="e">
        <f t="shared" si="166"/>
        <v>#N/A</v>
      </c>
      <c r="FB17" s="97" t="e">
        <f t="shared" si="167"/>
        <v>#N/A</v>
      </c>
      <c r="FC17" s="97" t="e">
        <f t="shared" si="168"/>
        <v>#N/A</v>
      </c>
      <c r="FD17" s="97" t="e">
        <f t="shared" si="169"/>
        <v>#N/A</v>
      </c>
      <c r="FE17" s="97" t="e">
        <f t="shared" si="170"/>
        <v>#N/A</v>
      </c>
      <c r="FF17" s="97" t="e">
        <f t="shared" si="171"/>
        <v>#N/A</v>
      </c>
      <c r="FG17" s="97" t="e">
        <f t="shared" si="172"/>
        <v>#N/A</v>
      </c>
      <c r="FH17" s="97" t="e">
        <f t="shared" si="173"/>
        <v>#N/A</v>
      </c>
      <c r="FI17" s="97" t="e">
        <f t="shared" si="174"/>
        <v>#N/A</v>
      </c>
      <c r="FJ17" s="97" t="e">
        <f t="shared" si="175"/>
        <v>#N/A</v>
      </c>
      <c r="FK17" s="97" t="e">
        <f t="shared" si="176"/>
        <v>#N/A</v>
      </c>
      <c r="FL17" s="97" t="e">
        <f t="shared" si="177"/>
        <v>#N/A</v>
      </c>
      <c r="FM17" s="97" t="e">
        <f t="shared" si="178"/>
        <v>#N/A</v>
      </c>
      <c r="FN17" s="97" t="e">
        <f t="shared" si="179"/>
        <v>#N/A</v>
      </c>
      <c r="FO17" s="97" t="e">
        <f t="shared" si="180"/>
        <v>#N/A</v>
      </c>
      <c r="FP17" s="97" t="e">
        <f t="shared" si="181"/>
        <v>#N/A</v>
      </c>
      <c r="FQ17" s="97" t="e">
        <f t="shared" si="182"/>
        <v>#N/A</v>
      </c>
      <c r="FR17" s="97" t="e">
        <f t="shared" si="183"/>
        <v>#N/A</v>
      </c>
      <c r="FS17" s="97" t="e">
        <f t="shared" si="184"/>
        <v>#N/A</v>
      </c>
      <c r="FT17" s="97" t="e">
        <f t="shared" si="185"/>
        <v>#N/A</v>
      </c>
      <c r="FU17" s="97" t="e">
        <f t="shared" si="186"/>
        <v>#N/A</v>
      </c>
      <c r="FV17" s="97" t="e">
        <f t="shared" si="187"/>
        <v>#N/A</v>
      </c>
      <c r="FW17" s="97" t="e">
        <f t="shared" si="188"/>
        <v>#N/A</v>
      </c>
      <c r="FX17" s="97" t="e">
        <f t="shared" si="189"/>
        <v>#N/A</v>
      </c>
      <c r="FY17" s="97" t="e">
        <f t="shared" si="190"/>
        <v>#N/A</v>
      </c>
      <c r="FZ17" s="97" t="e">
        <f t="shared" si="191"/>
        <v>#N/A</v>
      </c>
      <c r="GA17" s="97" t="e">
        <f t="shared" si="192"/>
        <v>#N/A</v>
      </c>
      <c r="GB17" s="97" t="e">
        <f t="shared" si="193"/>
        <v>#N/A</v>
      </c>
      <c r="GC17" s="97" t="e">
        <f t="shared" si="194"/>
        <v>#N/A</v>
      </c>
      <c r="GD17" s="97" t="e">
        <f t="shared" si="195"/>
        <v>#N/A</v>
      </c>
      <c r="GE17" s="97" t="e">
        <f t="shared" si="196"/>
        <v>#N/A</v>
      </c>
      <c r="GF17" s="97" t="e">
        <f t="shared" si="197"/>
        <v>#N/A</v>
      </c>
      <c r="GG17" s="97" t="e">
        <f t="shared" si="198"/>
        <v>#N/A</v>
      </c>
      <c r="GH17" s="97" t="e">
        <f t="shared" si="199"/>
        <v>#N/A</v>
      </c>
      <c r="GI17" s="97" t="e">
        <f t="shared" si="200"/>
        <v>#N/A</v>
      </c>
      <c r="GJ17" s="97" t="e">
        <f t="shared" si="201"/>
        <v>#N/A</v>
      </c>
      <c r="GK17" s="97" t="e">
        <f t="shared" si="202"/>
        <v>#N/A</v>
      </c>
      <c r="GL17" s="97" t="e">
        <f t="shared" si="203"/>
        <v>#N/A</v>
      </c>
      <c r="GM17" s="97" t="e">
        <f t="shared" si="204"/>
        <v>#N/A</v>
      </c>
      <c r="GN17" s="97" t="e">
        <f t="shared" si="205"/>
        <v>#N/A</v>
      </c>
      <c r="GO17" s="97" t="e">
        <f t="shared" si="206"/>
        <v>#N/A</v>
      </c>
      <c r="GP17" s="97" t="e">
        <f t="shared" si="207"/>
        <v>#N/A</v>
      </c>
      <c r="GQ17" s="97" t="e">
        <f t="shared" si="208"/>
        <v>#N/A</v>
      </c>
      <c r="GR17" s="97" t="e">
        <f t="shared" si="209"/>
        <v>#N/A</v>
      </c>
      <c r="GS17" s="97" t="e">
        <f t="shared" si="210"/>
        <v>#N/A</v>
      </c>
      <c r="GT17" s="97" t="e">
        <f t="shared" si="211"/>
        <v>#N/A</v>
      </c>
      <c r="GU17" s="97" t="e">
        <f t="shared" si="212"/>
        <v>#N/A</v>
      </c>
      <c r="GV17" s="97" t="e">
        <f t="shared" si="213"/>
        <v>#N/A</v>
      </c>
      <c r="GW17" s="97" t="e">
        <f t="shared" si="214"/>
        <v>#N/A</v>
      </c>
      <c r="GX17" s="97" t="e">
        <f t="shared" si="215"/>
        <v>#N/A</v>
      </c>
      <c r="GY17" s="97" t="e">
        <f t="shared" si="216"/>
        <v>#N/A</v>
      </c>
      <c r="GZ17" s="97" t="e">
        <f t="shared" si="217"/>
        <v>#N/A</v>
      </c>
      <c r="HA17" s="97" t="e">
        <f t="shared" si="218"/>
        <v>#N/A</v>
      </c>
      <c r="HB17" s="97" t="e">
        <f t="shared" si="219"/>
        <v>#N/A</v>
      </c>
      <c r="HC17" s="97" t="e">
        <f t="shared" si="220"/>
        <v>#N/A</v>
      </c>
      <c r="HD17" s="97" t="e">
        <f t="shared" si="221"/>
        <v>#N/A</v>
      </c>
      <c r="HE17" s="97" t="e">
        <f t="shared" si="222"/>
        <v>#N/A</v>
      </c>
      <c r="HF17" s="97" t="e">
        <f t="shared" si="223"/>
        <v>#N/A</v>
      </c>
      <c r="HG17" s="97" t="e">
        <f t="shared" si="224"/>
        <v>#N/A</v>
      </c>
      <c r="HH17" s="97" t="e">
        <f t="shared" si="225"/>
        <v>#N/A</v>
      </c>
      <c r="HI17" s="97" t="e">
        <f t="shared" si="226"/>
        <v>#N/A</v>
      </c>
      <c r="HJ17" s="97" t="e">
        <f t="shared" si="227"/>
        <v>#N/A</v>
      </c>
      <c r="HK17" s="97" t="e">
        <f t="shared" si="228"/>
        <v>#N/A</v>
      </c>
      <c r="HL17" s="97" t="e">
        <f t="shared" si="229"/>
        <v>#N/A</v>
      </c>
      <c r="HM17" s="97" t="e">
        <f t="shared" si="230"/>
        <v>#N/A</v>
      </c>
      <c r="HN17" s="97" t="e">
        <f t="shared" si="231"/>
        <v>#N/A</v>
      </c>
      <c r="HO17" s="97" t="e">
        <f t="shared" si="232"/>
        <v>#N/A</v>
      </c>
      <c r="HP17" s="97" t="e">
        <f t="shared" si="233"/>
        <v>#N/A</v>
      </c>
      <c r="HQ17" s="97" t="e">
        <f t="shared" si="234"/>
        <v>#N/A</v>
      </c>
      <c r="HR17" s="97" t="e">
        <f t="shared" si="235"/>
        <v>#N/A</v>
      </c>
      <c r="HS17" s="97" t="e">
        <f t="shared" si="236"/>
        <v>#N/A</v>
      </c>
      <c r="HT17" s="97" t="e">
        <f t="shared" si="237"/>
        <v>#N/A</v>
      </c>
      <c r="HU17" s="97" t="e">
        <f t="shared" si="238"/>
        <v>#N/A</v>
      </c>
      <c r="HV17" s="97" t="e">
        <f t="shared" si="239"/>
        <v>#N/A</v>
      </c>
      <c r="HW17" s="97" t="e">
        <f t="shared" si="240"/>
        <v>#N/A</v>
      </c>
      <c r="HX17" s="97" t="e">
        <f t="shared" si="241"/>
        <v>#N/A</v>
      </c>
      <c r="HY17" s="97" t="e">
        <f t="shared" si="242"/>
        <v>#N/A</v>
      </c>
      <c r="HZ17" s="97" t="e">
        <f t="shared" si="243"/>
        <v>#N/A</v>
      </c>
      <c r="IA17" s="97" t="e">
        <f t="shared" si="244"/>
        <v>#N/A</v>
      </c>
      <c r="IB17" s="97" t="e">
        <f t="shared" si="245"/>
        <v>#N/A</v>
      </c>
      <c r="IC17" s="97" t="e">
        <f t="shared" si="246"/>
        <v>#N/A</v>
      </c>
      <c r="ID17" s="97" t="e">
        <f t="shared" si="247"/>
        <v>#N/A</v>
      </c>
      <c r="IE17" s="97" t="e">
        <f t="shared" si="248"/>
        <v>#N/A</v>
      </c>
      <c r="IF17" s="97" t="e">
        <f t="shared" si="249"/>
        <v>#N/A</v>
      </c>
      <c r="IG17" s="97" t="e">
        <f t="shared" si="250"/>
        <v>#N/A</v>
      </c>
      <c r="IH17" s="97" t="e">
        <f t="shared" si="251"/>
        <v>#N/A</v>
      </c>
      <c r="II17" s="97" t="e">
        <f t="shared" si="252"/>
        <v>#N/A</v>
      </c>
      <c r="IJ17" s="97" t="e">
        <f t="shared" si="253"/>
        <v>#N/A</v>
      </c>
      <c r="IK17" s="97" t="e">
        <f t="shared" si="254"/>
        <v>#N/A</v>
      </c>
      <c r="IL17" s="97" t="e">
        <f t="shared" si="255"/>
        <v>#N/A</v>
      </c>
      <c r="IM17" s="97" t="e">
        <f t="shared" si="256"/>
        <v>#N/A</v>
      </c>
      <c r="IN17" s="97" t="e">
        <f t="shared" si="257"/>
        <v>#N/A</v>
      </c>
      <c r="IO17" s="97" t="e">
        <f t="shared" si="258"/>
        <v>#N/A</v>
      </c>
      <c r="IP17" s="97" t="e">
        <f t="shared" si="259"/>
        <v>#N/A</v>
      </c>
      <c r="IQ17" s="97" t="e">
        <f t="shared" si="260"/>
        <v>#N/A</v>
      </c>
      <c r="IR17" s="97" t="e">
        <f t="shared" si="261"/>
        <v>#N/A</v>
      </c>
      <c r="IS17" s="97" t="e">
        <f t="shared" si="262"/>
        <v>#N/A</v>
      </c>
      <c r="IT17" s="97" t="e">
        <f t="shared" si="263"/>
        <v>#N/A</v>
      </c>
      <c r="IU17" s="97" t="e">
        <f t="shared" si="264"/>
        <v>#N/A</v>
      </c>
      <c r="IV17" s="97" t="e">
        <f t="shared" si="265"/>
        <v>#N/A</v>
      </c>
      <c r="IW17" s="97" t="e">
        <f t="shared" si="266"/>
        <v>#N/A</v>
      </c>
      <c r="IX17" s="97" t="e">
        <f t="shared" si="267"/>
        <v>#N/A</v>
      </c>
      <c r="IY17" s="97" t="e">
        <f t="shared" si="268"/>
        <v>#N/A</v>
      </c>
      <c r="IZ17" s="97" t="e">
        <f t="shared" si="269"/>
        <v>#N/A</v>
      </c>
      <c r="JA17" s="97" t="e">
        <f t="shared" si="270"/>
        <v>#N/A</v>
      </c>
      <c r="JB17" s="97" t="e">
        <f t="shared" si="271"/>
        <v>#N/A</v>
      </c>
      <c r="JC17" s="97" t="e">
        <f t="shared" si="272"/>
        <v>#N/A</v>
      </c>
      <c r="JD17" s="97" t="e">
        <f t="shared" si="273"/>
        <v>#N/A</v>
      </c>
      <c r="JE17" s="97" t="e">
        <f t="shared" si="274"/>
        <v>#N/A</v>
      </c>
      <c r="JF17" s="97" t="e">
        <f t="shared" si="275"/>
        <v>#N/A</v>
      </c>
      <c r="JG17" s="97" t="e">
        <f t="shared" si="276"/>
        <v>#N/A</v>
      </c>
      <c r="JH17" s="97" t="e">
        <f t="shared" si="277"/>
        <v>#N/A</v>
      </c>
      <c r="JI17" s="97" t="e">
        <f t="shared" si="278"/>
        <v>#N/A</v>
      </c>
      <c r="JJ17" s="97" t="e">
        <f t="shared" si="279"/>
        <v>#N/A</v>
      </c>
      <c r="JK17" s="97" t="e">
        <f t="shared" si="280"/>
        <v>#N/A</v>
      </c>
      <c r="JL17" s="97" t="e">
        <f t="shared" si="281"/>
        <v>#N/A</v>
      </c>
      <c r="JM17" s="97" t="e">
        <f t="shared" si="282"/>
        <v>#N/A</v>
      </c>
      <c r="JN17" s="97" t="e">
        <f t="shared" si="283"/>
        <v>#N/A</v>
      </c>
      <c r="JO17" s="97" t="e">
        <f t="shared" si="284"/>
        <v>#N/A</v>
      </c>
      <c r="JP17" s="97" t="e">
        <f t="shared" si="285"/>
        <v>#N/A</v>
      </c>
      <c r="JQ17" s="97" t="e">
        <f t="shared" si="286"/>
        <v>#N/A</v>
      </c>
      <c r="JR17" s="97" t="e">
        <f t="shared" si="287"/>
        <v>#N/A</v>
      </c>
      <c r="JS17" s="97" t="e">
        <f t="shared" si="288"/>
        <v>#N/A</v>
      </c>
      <c r="JT17" s="97" t="e">
        <f t="shared" si="289"/>
        <v>#N/A</v>
      </c>
      <c r="JU17" s="97" t="e">
        <f t="shared" si="290"/>
        <v>#N/A</v>
      </c>
      <c r="JV17" s="97" t="e">
        <f t="shared" si="291"/>
        <v>#N/A</v>
      </c>
      <c r="JW17" s="97" t="e">
        <f t="shared" si="292"/>
        <v>#N/A</v>
      </c>
      <c r="JX17" s="97" t="e">
        <f t="shared" si="293"/>
        <v>#N/A</v>
      </c>
      <c r="JY17" s="97" t="e">
        <f t="shared" si="294"/>
        <v>#N/A</v>
      </c>
      <c r="JZ17" s="97" t="e">
        <f t="shared" si="295"/>
        <v>#N/A</v>
      </c>
      <c r="KA17" s="97" t="e">
        <f t="shared" si="296"/>
        <v>#N/A</v>
      </c>
      <c r="KB17" s="97" t="e">
        <f t="shared" si="297"/>
        <v>#N/A</v>
      </c>
      <c r="KC17" s="97" t="e">
        <f t="shared" si="298"/>
        <v>#N/A</v>
      </c>
      <c r="KD17" s="97" t="e">
        <f t="shared" si="299"/>
        <v>#N/A</v>
      </c>
      <c r="KE17" s="97" t="e">
        <f t="shared" si="300"/>
        <v>#N/A</v>
      </c>
      <c r="KF17" s="97" t="e">
        <f t="shared" si="301"/>
        <v>#N/A</v>
      </c>
      <c r="KG17" s="97" t="e">
        <f t="shared" si="302"/>
        <v>#N/A</v>
      </c>
      <c r="KH17" s="97" t="e">
        <f t="shared" si="303"/>
        <v>#N/A</v>
      </c>
      <c r="KI17" s="97" t="e">
        <f t="shared" si="304"/>
        <v>#N/A</v>
      </c>
      <c r="KJ17" s="97" t="e">
        <f t="shared" si="305"/>
        <v>#N/A</v>
      </c>
      <c r="KK17" s="97" t="e">
        <f t="shared" si="306"/>
        <v>#N/A</v>
      </c>
      <c r="KL17" s="97" t="e">
        <f t="shared" si="307"/>
        <v>#N/A</v>
      </c>
      <c r="KM17" s="97" t="e">
        <f t="shared" si="308"/>
        <v>#N/A</v>
      </c>
      <c r="KN17" s="97" t="e">
        <f t="shared" si="309"/>
        <v>#N/A</v>
      </c>
    </row>
    <row r="18" spans="1:300" x14ac:dyDescent="0.3">
      <c r="A18" t="str">
        <f t="shared" si="15"/>
        <v>France</v>
      </c>
      <c r="G18" s="97">
        <f t="shared" si="16"/>
        <v>0.3060407249698005</v>
      </c>
      <c r="H18" s="97">
        <f t="shared" si="17"/>
        <v>0.38226750141636412</v>
      </c>
      <c r="I18" s="97">
        <f t="shared" si="18"/>
        <v>0.38088352438456585</v>
      </c>
      <c r="J18" s="97">
        <f t="shared" si="19"/>
        <v>0.40977444158646281</v>
      </c>
      <c r="K18" s="97">
        <f t="shared" si="20"/>
        <v>0.33451126323636982</v>
      </c>
      <c r="L18" s="97">
        <f t="shared" si="21"/>
        <v>0.36397926539124459</v>
      </c>
      <c r="M18" s="97">
        <f t="shared" si="22"/>
        <v>0.28439924933205019</v>
      </c>
      <c r="N18" s="97">
        <f t="shared" si="23"/>
        <v>0.24564432827214944</v>
      </c>
      <c r="O18" s="97">
        <f t="shared" si="24"/>
        <v>0.26507856480932257</v>
      </c>
      <c r="P18" s="97">
        <f t="shared" si="25"/>
        <v>0.29826849847561365</v>
      </c>
      <c r="Q18" s="97">
        <f t="shared" si="26"/>
        <v>0.24803701045892623</v>
      </c>
      <c r="R18" s="97">
        <f t="shared" si="27"/>
        <v>0.23854982212097653</v>
      </c>
      <c r="S18" s="97">
        <f t="shared" si="28"/>
        <v>0.21817423506352185</v>
      </c>
      <c r="T18" s="97">
        <f t="shared" si="29"/>
        <v>0.19906821779822148</v>
      </c>
      <c r="U18" s="97">
        <f t="shared" si="30"/>
        <v>0.19529764817467998</v>
      </c>
      <c r="V18" s="97">
        <f t="shared" si="31"/>
        <v>0.18621815693485777</v>
      </c>
      <c r="W18" s="97">
        <f t="shared" si="32"/>
        <v>0.16696380233146435</v>
      </c>
      <c r="X18" s="97">
        <f t="shared" si="33"/>
        <v>0.16055589735327969</v>
      </c>
      <c r="Y18" s="97">
        <f t="shared" si="34"/>
        <v>0.17138994045694989</v>
      </c>
      <c r="Z18" s="97">
        <f t="shared" si="35"/>
        <v>0.15575258666178837</v>
      </c>
      <c r="AA18" s="97">
        <f t="shared" si="36"/>
        <v>0.14945367598234038</v>
      </c>
      <c r="AB18" s="97">
        <f t="shared" si="37"/>
        <v>0.15361995339021162</v>
      </c>
      <c r="AC18" s="97">
        <f t="shared" si="38"/>
        <v>0.15510441945101294</v>
      </c>
      <c r="AD18" s="97">
        <f t="shared" si="39"/>
        <v>0.13620801294909257</v>
      </c>
      <c r="AE18" s="97">
        <f t="shared" si="40"/>
        <v>0.12468202340703338</v>
      </c>
      <c r="AF18" s="97">
        <f t="shared" si="41"/>
        <v>0.12026824336611774</v>
      </c>
      <c r="AG18" s="97">
        <f t="shared" si="42"/>
        <v>0.12319911670972128</v>
      </c>
      <c r="AH18" s="97">
        <f t="shared" si="43"/>
        <v>0.11571789635538865</v>
      </c>
      <c r="AI18" s="97">
        <f t="shared" si="44"/>
        <v>9.4790481884560851E-2</v>
      </c>
      <c r="AJ18" s="97">
        <f t="shared" si="45"/>
        <v>9.8793876137475367E-2</v>
      </c>
      <c r="AK18" s="97">
        <f t="shared" si="46"/>
        <v>0.14998733138187892</v>
      </c>
      <c r="AL18" s="97">
        <f t="shared" si="47"/>
        <v>0.1216164557775985</v>
      </c>
      <c r="AM18" s="97" t="e">
        <f t="shared" si="48"/>
        <v>#N/A</v>
      </c>
      <c r="AN18" s="97" t="e">
        <f t="shared" si="49"/>
        <v>#N/A</v>
      </c>
      <c r="AO18" s="97" t="e">
        <f t="shared" si="50"/>
        <v>#N/A</v>
      </c>
      <c r="AP18" s="97" t="e">
        <f t="shared" si="51"/>
        <v>#N/A</v>
      </c>
      <c r="AQ18" s="97" t="e">
        <f t="shared" si="52"/>
        <v>#N/A</v>
      </c>
      <c r="AR18" s="97" t="e">
        <f t="shared" si="53"/>
        <v>#N/A</v>
      </c>
      <c r="AS18" s="97" t="e">
        <f t="shared" si="54"/>
        <v>#N/A</v>
      </c>
      <c r="AT18" s="97" t="e">
        <f t="shared" si="55"/>
        <v>#N/A</v>
      </c>
      <c r="AU18" s="97" t="e">
        <f t="shared" si="56"/>
        <v>#N/A</v>
      </c>
      <c r="AV18" s="97" t="e">
        <f t="shared" si="57"/>
        <v>#N/A</v>
      </c>
      <c r="AW18" s="97" t="e">
        <f t="shared" si="58"/>
        <v>#N/A</v>
      </c>
      <c r="AX18" s="97" t="e">
        <f t="shared" si="59"/>
        <v>#N/A</v>
      </c>
      <c r="AY18" s="97" t="e">
        <f t="shared" si="60"/>
        <v>#N/A</v>
      </c>
      <c r="AZ18" s="97" t="e">
        <f t="shared" si="61"/>
        <v>#N/A</v>
      </c>
      <c r="BA18" s="97" t="e">
        <f t="shared" si="62"/>
        <v>#N/A</v>
      </c>
      <c r="BB18" s="97" t="e">
        <f t="shared" si="63"/>
        <v>#N/A</v>
      </c>
      <c r="BC18" s="97" t="e">
        <f t="shared" si="64"/>
        <v>#N/A</v>
      </c>
      <c r="BD18" s="97" t="e">
        <f t="shared" si="65"/>
        <v>#N/A</v>
      </c>
      <c r="BE18" s="97" t="e">
        <f t="shared" si="66"/>
        <v>#N/A</v>
      </c>
      <c r="BF18" s="97" t="e">
        <f t="shared" si="67"/>
        <v>#N/A</v>
      </c>
      <c r="BG18" s="97" t="e">
        <f t="shared" si="68"/>
        <v>#N/A</v>
      </c>
      <c r="BH18" s="97" t="e">
        <f t="shared" si="69"/>
        <v>#N/A</v>
      </c>
      <c r="BI18" s="97" t="e">
        <f t="shared" si="70"/>
        <v>#N/A</v>
      </c>
      <c r="BJ18" s="97" t="e">
        <f t="shared" si="71"/>
        <v>#N/A</v>
      </c>
      <c r="BK18" s="97" t="e">
        <f t="shared" si="72"/>
        <v>#N/A</v>
      </c>
      <c r="BL18" s="97" t="e">
        <f t="shared" si="73"/>
        <v>#N/A</v>
      </c>
      <c r="BM18" s="97" t="e">
        <f t="shared" si="74"/>
        <v>#N/A</v>
      </c>
      <c r="BN18" s="97" t="e">
        <f t="shared" si="75"/>
        <v>#N/A</v>
      </c>
      <c r="BO18" s="97" t="e">
        <f t="shared" si="76"/>
        <v>#N/A</v>
      </c>
      <c r="BP18" s="97" t="e">
        <f t="shared" si="77"/>
        <v>#N/A</v>
      </c>
      <c r="BQ18" s="97" t="e">
        <f t="shared" si="78"/>
        <v>#N/A</v>
      </c>
      <c r="BR18" s="97" t="e">
        <f t="shared" si="79"/>
        <v>#N/A</v>
      </c>
      <c r="BS18" s="97" t="e">
        <f t="shared" si="80"/>
        <v>#N/A</v>
      </c>
      <c r="BT18" s="97" t="e">
        <f t="shared" si="81"/>
        <v>#N/A</v>
      </c>
      <c r="BU18" s="97" t="e">
        <f t="shared" si="82"/>
        <v>#N/A</v>
      </c>
      <c r="BV18" s="97" t="e">
        <f t="shared" si="83"/>
        <v>#N/A</v>
      </c>
      <c r="BW18" s="97" t="e">
        <f t="shared" si="84"/>
        <v>#N/A</v>
      </c>
      <c r="BX18" s="97" t="e">
        <f t="shared" si="85"/>
        <v>#N/A</v>
      </c>
      <c r="BY18" s="97" t="e">
        <f t="shared" si="86"/>
        <v>#N/A</v>
      </c>
      <c r="BZ18" s="97" t="e">
        <f t="shared" si="87"/>
        <v>#N/A</v>
      </c>
      <c r="CA18" s="97" t="e">
        <f t="shared" si="88"/>
        <v>#N/A</v>
      </c>
      <c r="CB18" s="97" t="e">
        <f t="shared" si="89"/>
        <v>#N/A</v>
      </c>
      <c r="CC18" s="97" t="e">
        <f t="shared" si="90"/>
        <v>#N/A</v>
      </c>
      <c r="CD18" s="97" t="e">
        <f t="shared" si="91"/>
        <v>#N/A</v>
      </c>
      <c r="CE18" s="97" t="e">
        <f t="shared" si="92"/>
        <v>#N/A</v>
      </c>
      <c r="CF18" s="97" t="e">
        <f t="shared" si="93"/>
        <v>#N/A</v>
      </c>
      <c r="CG18" s="97" t="e">
        <f t="shared" si="94"/>
        <v>#N/A</v>
      </c>
      <c r="CH18" s="97" t="e">
        <f t="shared" si="95"/>
        <v>#N/A</v>
      </c>
      <c r="CI18" s="97" t="e">
        <f t="shared" si="96"/>
        <v>#N/A</v>
      </c>
      <c r="CJ18" s="97" t="e">
        <f t="shared" si="97"/>
        <v>#N/A</v>
      </c>
      <c r="CK18" s="97" t="e">
        <f t="shared" si="98"/>
        <v>#N/A</v>
      </c>
      <c r="CL18" s="97" t="e">
        <f t="shared" si="99"/>
        <v>#N/A</v>
      </c>
      <c r="CM18" s="97" t="e">
        <f t="shared" si="100"/>
        <v>#N/A</v>
      </c>
      <c r="CN18" s="97" t="e">
        <f t="shared" si="101"/>
        <v>#N/A</v>
      </c>
      <c r="CO18" s="97" t="e">
        <f t="shared" si="102"/>
        <v>#N/A</v>
      </c>
      <c r="CP18" s="97" t="e">
        <f t="shared" si="103"/>
        <v>#N/A</v>
      </c>
      <c r="CQ18" s="97" t="e">
        <f t="shared" si="104"/>
        <v>#N/A</v>
      </c>
      <c r="CR18" s="97" t="e">
        <f t="shared" si="105"/>
        <v>#N/A</v>
      </c>
      <c r="CS18" s="97" t="e">
        <f t="shared" si="106"/>
        <v>#N/A</v>
      </c>
      <c r="CT18" s="97" t="e">
        <f t="shared" si="107"/>
        <v>#N/A</v>
      </c>
      <c r="CU18" s="97" t="e">
        <f t="shared" si="108"/>
        <v>#N/A</v>
      </c>
      <c r="CV18" s="97" t="e">
        <f t="shared" si="109"/>
        <v>#N/A</v>
      </c>
      <c r="CW18" s="97" t="e">
        <f t="shared" si="110"/>
        <v>#N/A</v>
      </c>
      <c r="CX18" s="97" t="e">
        <f t="shared" si="111"/>
        <v>#N/A</v>
      </c>
      <c r="CY18" s="97" t="e">
        <f t="shared" si="112"/>
        <v>#N/A</v>
      </c>
      <c r="CZ18" s="97" t="e">
        <f t="shared" si="113"/>
        <v>#N/A</v>
      </c>
      <c r="DA18" s="97" t="e">
        <f t="shared" si="114"/>
        <v>#N/A</v>
      </c>
      <c r="DB18" s="97" t="e">
        <f t="shared" si="115"/>
        <v>#N/A</v>
      </c>
      <c r="DC18" s="97" t="e">
        <f t="shared" si="116"/>
        <v>#N/A</v>
      </c>
      <c r="DD18" s="97" t="e">
        <f t="shared" si="117"/>
        <v>#N/A</v>
      </c>
      <c r="DE18" s="97" t="e">
        <f t="shared" si="118"/>
        <v>#N/A</v>
      </c>
      <c r="DF18" s="97" t="e">
        <f t="shared" si="119"/>
        <v>#N/A</v>
      </c>
      <c r="DG18" s="97" t="e">
        <f t="shared" si="120"/>
        <v>#N/A</v>
      </c>
      <c r="DH18" s="97" t="e">
        <f t="shared" si="121"/>
        <v>#N/A</v>
      </c>
      <c r="DI18" s="97" t="e">
        <f t="shared" si="122"/>
        <v>#N/A</v>
      </c>
      <c r="DJ18" s="97" t="e">
        <f t="shared" si="123"/>
        <v>#N/A</v>
      </c>
      <c r="DK18" s="97" t="e">
        <f t="shared" si="124"/>
        <v>#N/A</v>
      </c>
      <c r="DL18" s="97" t="e">
        <f t="shared" si="125"/>
        <v>#N/A</v>
      </c>
      <c r="DM18" s="97" t="e">
        <f t="shared" si="126"/>
        <v>#N/A</v>
      </c>
      <c r="DN18" s="97" t="e">
        <f t="shared" si="127"/>
        <v>#N/A</v>
      </c>
      <c r="DO18" s="97" t="e">
        <f t="shared" si="128"/>
        <v>#N/A</v>
      </c>
      <c r="DP18" s="97" t="e">
        <f t="shared" si="129"/>
        <v>#N/A</v>
      </c>
      <c r="DQ18" s="97" t="e">
        <f t="shared" si="130"/>
        <v>#N/A</v>
      </c>
      <c r="DR18" s="97" t="e">
        <f t="shared" si="131"/>
        <v>#N/A</v>
      </c>
      <c r="DS18" s="97" t="e">
        <f t="shared" si="132"/>
        <v>#N/A</v>
      </c>
      <c r="DT18" s="97" t="e">
        <f t="shared" si="133"/>
        <v>#N/A</v>
      </c>
      <c r="DU18" s="97" t="e">
        <f t="shared" si="134"/>
        <v>#N/A</v>
      </c>
      <c r="DV18" s="97" t="e">
        <f t="shared" si="135"/>
        <v>#N/A</v>
      </c>
      <c r="DW18" s="97" t="e">
        <f t="shared" si="136"/>
        <v>#N/A</v>
      </c>
      <c r="DX18" s="97" t="e">
        <f t="shared" si="137"/>
        <v>#N/A</v>
      </c>
      <c r="DY18" s="97" t="e">
        <f t="shared" si="138"/>
        <v>#N/A</v>
      </c>
      <c r="DZ18" s="97" t="e">
        <f t="shared" si="139"/>
        <v>#N/A</v>
      </c>
      <c r="EA18" s="97" t="e">
        <f t="shared" si="140"/>
        <v>#N/A</v>
      </c>
      <c r="EB18" s="97" t="e">
        <f t="shared" si="141"/>
        <v>#N/A</v>
      </c>
      <c r="EC18" s="97" t="e">
        <f t="shared" si="142"/>
        <v>#N/A</v>
      </c>
      <c r="ED18" s="97" t="e">
        <f t="shared" si="143"/>
        <v>#N/A</v>
      </c>
      <c r="EE18" s="97" t="e">
        <f t="shared" si="144"/>
        <v>#N/A</v>
      </c>
      <c r="EF18" s="97" t="e">
        <f t="shared" si="145"/>
        <v>#N/A</v>
      </c>
      <c r="EG18" s="97" t="e">
        <f t="shared" si="146"/>
        <v>#N/A</v>
      </c>
      <c r="EH18" s="97" t="e">
        <f t="shared" si="147"/>
        <v>#N/A</v>
      </c>
      <c r="EI18" s="97" t="e">
        <f t="shared" si="148"/>
        <v>#N/A</v>
      </c>
      <c r="EJ18" s="97" t="e">
        <f t="shared" si="149"/>
        <v>#N/A</v>
      </c>
      <c r="EK18" s="97" t="e">
        <f t="shared" si="150"/>
        <v>#N/A</v>
      </c>
      <c r="EL18" s="97" t="e">
        <f t="shared" si="151"/>
        <v>#N/A</v>
      </c>
      <c r="EM18" s="97" t="e">
        <f t="shared" si="152"/>
        <v>#N/A</v>
      </c>
      <c r="EN18" s="97" t="e">
        <f t="shared" si="153"/>
        <v>#N/A</v>
      </c>
      <c r="EO18" s="97" t="e">
        <f t="shared" si="154"/>
        <v>#N/A</v>
      </c>
      <c r="EP18" s="97" t="e">
        <f t="shared" si="155"/>
        <v>#N/A</v>
      </c>
      <c r="EQ18" s="97" t="e">
        <f t="shared" si="156"/>
        <v>#N/A</v>
      </c>
      <c r="ER18" s="97" t="e">
        <f t="shared" si="157"/>
        <v>#N/A</v>
      </c>
      <c r="ES18" s="97" t="e">
        <f t="shared" si="158"/>
        <v>#N/A</v>
      </c>
      <c r="ET18" s="97" t="e">
        <f t="shared" si="159"/>
        <v>#N/A</v>
      </c>
      <c r="EU18" s="97" t="e">
        <f t="shared" si="160"/>
        <v>#N/A</v>
      </c>
      <c r="EV18" s="97" t="e">
        <f t="shared" si="161"/>
        <v>#N/A</v>
      </c>
      <c r="EW18" s="97" t="e">
        <f t="shared" si="162"/>
        <v>#N/A</v>
      </c>
      <c r="EX18" s="97" t="e">
        <f t="shared" si="163"/>
        <v>#N/A</v>
      </c>
      <c r="EY18" s="97" t="e">
        <f t="shared" si="164"/>
        <v>#N/A</v>
      </c>
      <c r="EZ18" s="97" t="e">
        <f t="shared" si="165"/>
        <v>#N/A</v>
      </c>
      <c r="FA18" s="97" t="e">
        <f t="shared" si="166"/>
        <v>#N/A</v>
      </c>
      <c r="FB18" s="97" t="e">
        <f t="shared" si="167"/>
        <v>#N/A</v>
      </c>
      <c r="FC18" s="97" t="e">
        <f t="shared" si="168"/>
        <v>#N/A</v>
      </c>
      <c r="FD18" s="97" t="e">
        <f t="shared" si="169"/>
        <v>#N/A</v>
      </c>
      <c r="FE18" s="97" t="e">
        <f t="shared" si="170"/>
        <v>#N/A</v>
      </c>
      <c r="FF18" s="97" t="e">
        <f t="shared" si="171"/>
        <v>#N/A</v>
      </c>
      <c r="FG18" s="97" t="e">
        <f t="shared" si="172"/>
        <v>#N/A</v>
      </c>
      <c r="FH18" s="97" t="e">
        <f t="shared" si="173"/>
        <v>#N/A</v>
      </c>
      <c r="FI18" s="97" t="e">
        <f t="shared" si="174"/>
        <v>#N/A</v>
      </c>
      <c r="FJ18" s="97" t="e">
        <f t="shared" si="175"/>
        <v>#N/A</v>
      </c>
      <c r="FK18" s="97" t="e">
        <f t="shared" si="176"/>
        <v>#N/A</v>
      </c>
      <c r="FL18" s="97" t="e">
        <f t="shared" si="177"/>
        <v>#N/A</v>
      </c>
      <c r="FM18" s="97" t="e">
        <f t="shared" si="178"/>
        <v>#N/A</v>
      </c>
      <c r="FN18" s="97" t="e">
        <f t="shared" si="179"/>
        <v>#N/A</v>
      </c>
      <c r="FO18" s="97" t="e">
        <f t="shared" si="180"/>
        <v>#N/A</v>
      </c>
      <c r="FP18" s="97" t="e">
        <f t="shared" si="181"/>
        <v>#N/A</v>
      </c>
      <c r="FQ18" s="97" t="e">
        <f t="shared" si="182"/>
        <v>#N/A</v>
      </c>
      <c r="FR18" s="97" t="e">
        <f t="shared" si="183"/>
        <v>#N/A</v>
      </c>
      <c r="FS18" s="97" t="e">
        <f t="shared" si="184"/>
        <v>#N/A</v>
      </c>
      <c r="FT18" s="97" t="e">
        <f t="shared" si="185"/>
        <v>#N/A</v>
      </c>
      <c r="FU18" s="97" t="e">
        <f t="shared" si="186"/>
        <v>#N/A</v>
      </c>
      <c r="FV18" s="97" t="e">
        <f t="shared" si="187"/>
        <v>#N/A</v>
      </c>
      <c r="FW18" s="97" t="e">
        <f t="shared" si="188"/>
        <v>#N/A</v>
      </c>
      <c r="FX18" s="97" t="e">
        <f t="shared" si="189"/>
        <v>#N/A</v>
      </c>
      <c r="FY18" s="97" t="e">
        <f t="shared" si="190"/>
        <v>#N/A</v>
      </c>
      <c r="FZ18" s="97" t="e">
        <f t="shared" si="191"/>
        <v>#N/A</v>
      </c>
      <c r="GA18" s="97" t="e">
        <f t="shared" si="192"/>
        <v>#N/A</v>
      </c>
      <c r="GB18" s="97" t="e">
        <f t="shared" si="193"/>
        <v>#N/A</v>
      </c>
      <c r="GC18" s="97" t="e">
        <f t="shared" si="194"/>
        <v>#N/A</v>
      </c>
      <c r="GD18" s="97" t="e">
        <f t="shared" si="195"/>
        <v>#N/A</v>
      </c>
      <c r="GE18" s="97" t="e">
        <f t="shared" si="196"/>
        <v>#N/A</v>
      </c>
      <c r="GF18" s="97" t="e">
        <f t="shared" si="197"/>
        <v>#N/A</v>
      </c>
      <c r="GG18" s="97" t="e">
        <f t="shared" si="198"/>
        <v>#N/A</v>
      </c>
      <c r="GH18" s="97" t="e">
        <f t="shared" si="199"/>
        <v>#N/A</v>
      </c>
      <c r="GI18" s="97" t="e">
        <f t="shared" si="200"/>
        <v>#N/A</v>
      </c>
      <c r="GJ18" s="97" t="e">
        <f t="shared" si="201"/>
        <v>#N/A</v>
      </c>
      <c r="GK18" s="97" t="e">
        <f t="shared" si="202"/>
        <v>#N/A</v>
      </c>
      <c r="GL18" s="97" t="e">
        <f t="shared" si="203"/>
        <v>#N/A</v>
      </c>
      <c r="GM18" s="97" t="e">
        <f t="shared" si="204"/>
        <v>#N/A</v>
      </c>
      <c r="GN18" s="97" t="e">
        <f t="shared" si="205"/>
        <v>#N/A</v>
      </c>
      <c r="GO18" s="97" t="e">
        <f t="shared" si="206"/>
        <v>#N/A</v>
      </c>
      <c r="GP18" s="97" t="e">
        <f t="shared" si="207"/>
        <v>#N/A</v>
      </c>
      <c r="GQ18" s="97" t="e">
        <f t="shared" si="208"/>
        <v>#N/A</v>
      </c>
      <c r="GR18" s="97" t="e">
        <f t="shared" si="209"/>
        <v>#N/A</v>
      </c>
      <c r="GS18" s="97" t="e">
        <f t="shared" si="210"/>
        <v>#N/A</v>
      </c>
      <c r="GT18" s="97" t="e">
        <f t="shared" si="211"/>
        <v>#N/A</v>
      </c>
      <c r="GU18" s="97" t="e">
        <f t="shared" si="212"/>
        <v>#N/A</v>
      </c>
      <c r="GV18" s="97" t="e">
        <f t="shared" si="213"/>
        <v>#N/A</v>
      </c>
      <c r="GW18" s="97" t="e">
        <f t="shared" si="214"/>
        <v>#N/A</v>
      </c>
      <c r="GX18" s="97" t="e">
        <f t="shared" si="215"/>
        <v>#N/A</v>
      </c>
      <c r="GY18" s="97" t="e">
        <f t="shared" si="216"/>
        <v>#N/A</v>
      </c>
      <c r="GZ18" s="97" t="e">
        <f t="shared" si="217"/>
        <v>#N/A</v>
      </c>
      <c r="HA18" s="97" t="e">
        <f t="shared" si="218"/>
        <v>#N/A</v>
      </c>
      <c r="HB18" s="97" t="e">
        <f t="shared" si="219"/>
        <v>#N/A</v>
      </c>
      <c r="HC18" s="97" t="e">
        <f t="shared" si="220"/>
        <v>#N/A</v>
      </c>
      <c r="HD18" s="97" t="e">
        <f t="shared" si="221"/>
        <v>#N/A</v>
      </c>
      <c r="HE18" s="97" t="e">
        <f t="shared" si="222"/>
        <v>#N/A</v>
      </c>
      <c r="HF18" s="97" t="e">
        <f t="shared" si="223"/>
        <v>#N/A</v>
      </c>
      <c r="HG18" s="97" t="e">
        <f t="shared" si="224"/>
        <v>#N/A</v>
      </c>
      <c r="HH18" s="97" t="e">
        <f t="shared" si="225"/>
        <v>#N/A</v>
      </c>
      <c r="HI18" s="97" t="e">
        <f t="shared" si="226"/>
        <v>#N/A</v>
      </c>
      <c r="HJ18" s="97" t="e">
        <f t="shared" si="227"/>
        <v>#N/A</v>
      </c>
      <c r="HK18" s="97" t="e">
        <f t="shared" si="228"/>
        <v>#N/A</v>
      </c>
      <c r="HL18" s="97" t="e">
        <f t="shared" si="229"/>
        <v>#N/A</v>
      </c>
      <c r="HM18" s="97" t="e">
        <f t="shared" si="230"/>
        <v>#N/A</v>
      </c>
      <c r="HN18" s="97" t="e">
        <f t="shared" si="231"/>
        <v>#N/A</v>
      </c>
      <c r="HO18" s="97" t="e">
        <f t="shared" si="232"/>
        <v>#N/A</v>
      </c>
      <c r="HP18" s="97" t="e">
        <f t="shared" si="233"/>
        <v>#N/A</v>
      </c>
      <c r="HQ18" s="97" t="e">
        <f t="shared" si="234"/>
        <v>#N/A</v>
      </c>
      <c r="HR18" s="97" t="e">
        <f t="shared" si="235"/>
        <v>#N/A</v>
      </c>
      <c r="HS18" s="97" t="e">
        <f t="shared" si="236"/>
        <v>#N/A</v>
      </c>
      <c r="HT18" s="97" t="e">
        <f t="shared" si="237"/>
        <v>#N/A</v>
      </c>
      <c r="HU18" s="97" t="e">
        <f t="shared" si="238"/>
        <v>#N/A</v>
      </c>
      <c r="HV18" s="97" t="e">
        <f t="shared" si="239"/>
        <v>#N/A</v>
      </c>
      <c r="HW18" s="97" t="e">
        <f t="shared" si="240"/>
        <v>#N/A</v>
      </c>
      <c r="HX18" s="97" t="e">
        <f t="shared" si="241"/>
        <v>#N/A</v>
      </c>
      <c r="HY18" s="97" t="e">
        <f t="shared" si="242"/>
        <v>#N/A</v>
      </c>
      <c r="HZ18" s="97" t="e">
        <f t="shared" si="243"/>
        <v>#N/A</v>
      </c>
      <c r="IA18" s="97" t="e">
        <f t="shared" si="244"/>
        <v>#N/A</v>
      </c>
      <c r="IB18" s="97" t="e">
        <f t="shared" si="245"/>
        <v>#N/A</v>
      </c>
      <c r="IC18" s="97" t="e">
        <f t="shared" si="246"/>
        <v>#N/A</v>
      </c>
      <c r="ID18" s="97" t="e">
        <f t="shared" si="247"/>
        <v>#N/A</v>
      </c>
      <c r="IE18" s="97" t="e">
        <f t="shared" si="248"/>
        <v>#N/A</v>
      </c>
      <c r="IF18" s="97" t="e">
        <f t="shared" si="249"/>
        <v>#N/A</v>
      </c>
      <c r="IG18" s="97" t="e">
        <f t="shared" si="250"/>
        <v>#N/A</v>
      </c>
      <c r="IH18" s="97" t="e">
        <f t="shared" si="251"/>
        <v>#N/A</v>
      </c>
      <c r="II18" s="97" t="e">
        <f t="shared" si="252"/>
        <v>#N/A</v>
      </c>
      <c r="IJ18" s="97" t="e">
        <f t="shared" si="253"/>
        <v>#N/A</v>
      </c>
      <c r="IK18" s="97" t="e">
        <f t="shared" si="254"/>
        <v>#N/A</v>
      </c>
      <c r="IL18" s="97" t="e">
        <f t="shared" si="255"/>
        <v>#N/A</v>
      </c>
      <c r="IM18" s="97" t="e">
        <f t="shared" si="256"/>
        <v>#N/A</v>
      </c>
      <c r="IN18" s="97" t="e">
        <f t="shared" si="257"/>
        <v>#N/A</v>
      </c>
      <c r="IO18" s="97" t="e">
        <f t="shared" si="258"/>
        <v>#N/A</v>
      </c>
      <c r="IP18" s="97" t="e">
        <f t="shared" si="259"/>
        <v>#N/A</v>
      </c>
      <c r="IQ18" s="97" t="e">
        <f t="shared" si="260"/>
        <v>#N/A</v>
      </c>
      <c r="IR18" s="97" t="e">
        <f t="shared" si="261"/>
        <v>#N/A</v>
      </c>
      <c r="IS18" s="97" t="e">
        <f t="shared" si="262"/>
        <v>#N/A</v>
      </c>
      <c r="IT18" s="97" t="e">
        <f t="shared" si="263"/>
        <v>#N/A</v>
      </c>
      <c r="IU18" s="97" t="e">
        <f t="shared" si="264"/>
        <v>#N/A</v>
      </c>
      <c r="IV18" s="97" t="e">
        <f t="shared" si="265"/>
        <v>#N/A</v>
      </c>
      <c r="IW18" s="97" t="e">
        <f t="shared" si="266"/>
        <v>#N/A</v>
      </c>
      <c r="IX18" s="97" t="e">
        <f t="shared" si="267"/>
        <v>#N/A</v>
      </c>
      <c r="IY18" s="97" t="e">
        <f t="shared" si="268"/>
        <v>#N/A</v>
      </c>
      <c r="IZ18" s="97" t="e">
        <f t="shared" si="269"/>
        <v>#N/A</v>
      </c>
      <c r="JA18" s="97" t="e">
        <f t="shared" si="270"/>
        <v>#N/A</v>
      </c>
      <c r="JB18" s="97" t="e">
        <f t="shared" si="271"/>
        <v>#N/A</v>
      </c>
      <c r="JC18" s="97" t="e">
        <f t="shared" si="272"/>
        <v>#N/A</v>
      </c>
      <c r="JD18" s="97" t="e">
        <f t="shared" si="273"/>
        <v>#N/A</v>
      </c>
      <c r="JE18" s="97" t="e">
        <f t="shared" si="274"/>
        <v>#N/A</v>
      </c>
      <c r="JF18" s="97" t="e">
        <f t="shared" si="275"/>
        <v>#N/A</v>
      </c>
      <c r="JG18" s="97" t="e">
        <f t="shared" si="276"/>
        <v>#N/A</v>
      </c>
      <c r="JH18" s="97" t="e">
        <f t="shared" si="277"/>
        <v>#N/A</v>
      </c>
      <c r="JI18" s="97" t="e">
        <f t="shared" si="278"/>
        <v>#N/A</v>
      </c>
      <c r="JJ18" s="97" t="e">
        <f t="shared" si="279"/>
        <v>#N/A</v>
      </c>
      <c r="JK18" s="97" t="e">
        <f t="shared" si="280"/>
        <v>#N/A</v>
      </c>
      <c r="JL18" s="97" t="e">
        <f t="shared" si="281"/>
        <v>#N/A</v>
      </c>
      <c r="JM18" s="97" t="e">
        <f t="shared" si="282"/>
        <v>#N/A</v>
      </c>
      <c r="JN18" s="97" t="e">
        <f t="shared" si="283"/>
        <v>#N/A</v>
      </c>
      <c r="JO18" s="97" t="e">
        <f t="shared" si="284"/>
        <v>#N/A</v>
      </c>
      <c r="JP18" s="97" t="e">
        <f t="shared" si="285"/>
        <v>#N/A</v>
      </c>
      <c r="JQ18" s="97" t="e">
        <f t="shared" si="286"/>
        <v>#N/A</v>
      </c>
      <c r="JR18" s="97" t="e">
        <f t="shared" si="287"/>
        <v>#N/A</v>
      </c>
      <c r="JS18" s="97" t="e">
        <f t="shared" si="288"/>
        <v>#N/A</v>
      </c>
      <c r="JT18" s="97" t="e">
        <f t="shared" si="289"/>
        <v>#N/A</v>
      </c>
      <c r="JU18" s="97" t="e">
        <f t="shared" si="290"/>
        <v>#N/A</v>
      </c>
      <c r="JV18" s="97" t="e">
        <f t="shared" si="291"/>
        <v>#N/A</v>
      </c>
      <c r="JW18" s="97" t="e">
        <f t="shared" si="292"/>
        <v>#N/A</v>
      </c>
      <c r="JX18" s="97" t="e">
        <f t="shared" si="293"/>
        <v>#N/A</v>
      </c>
      <c r="JY18" s="97" t="e">
        <f t="shared" si="294"/>
        <v>#N/A</v>
      </c>
      <c r="JZ18" s="97" t="e">
        <f t="shared" si="295"/>
        <v>#N/A</v>
      </c>
      <c r="KA18" s="97" t="e">
        <f t="shared" si="296"/>
        <v>#N/A</v>
      </c>
      <c r="KB18" s="97" t="e">
        <f t="shared" si="297"/>
        <v>#N/A</v>
      </c>
      <c r="KC18" s="97" t="e">
        <f t="shared" si="298"/>
        <v>#N/A</v>
      </c>
      <c r="KD18" s="97" t="e">
        <f t="shared" si="299"/>
        <v>#N/A</v>
      </c>
      <c r="KE18" s="97" t="e">
        <f t="shared" si="300"/>
        <v>#N/A</v>
      </c>
      <c r="KF18" s="97" t="e">
        <f t="shared" si="301"/>
        <v>#N/A</v>
      </c>
      <c r="KG18" s="97" t="e">
        <f t="shared" si="302"/>
        <v>#N/A</v>
      </c>
      <c r="KH18" s="97" t="e">
        <f t="shared" si="303"/>
        <v>#N/A</v>
      </c>
      <c r="KI18" s="97" t="e">
        <f t="shared" si="304"/>
        <v>#N/A</v>
      </c>
      <c r="KJ18" s="97" t="e">
        <f t="shared" si="305"/>
        <v>#N/A</v>
      </c>
      <c r="KK18" s="97" t="e">
        <f t="shared" si="306"/>
        <v>#N/A</v>
      </c>
      <c r="KL18" s="97" t="e">
        <f t="shared" si="307"/>
        <v>#N/A</v>
      </c>
      <c r="KM18" s="97" t="e">
        <f t="shared" si="308"/>
        <v>#N/A</v>
      </c>
      <c r="KN18" s="97" t="e">
        <f t="shared" si="309"/>
        <v>#N/A</v>
      </c>
    </row>
    <row r="19" spans="1:300" x14ac:dyDescent="0.3">
      <c r="A19" t="str">
        <f t="shared" si="15"/>
        <v>Germany</v>
      </c>
      <c r="G19" s="97">
        <f t="shared" si="16"/>
        <v>0.38811769392774842</v>
      </c>
      <c r="H19" s="97">
        <f t="shared" si="17"/>
        <v>0.38111528279502327</v>
      </c>
      <c r="I19" s="97">
        <f t="shared" si="18"/>
        <v>0.39622514024097799</v>
      </c>
      <c r="J19" s="97">
        <f t="shared" si="19"/>
        <v>0.35027182622316877</v>
      </c>
      <c r="K19" s="97">
        <f t="shared" si="20"/>
        <v>0.24762050157678384</v>
      </c>
      <c r="L19" s="97">
        <f t="shared" si="21"/>
        <v>0.23282295852597534</v>
      </c>
      <c r="M19" s="97">
        <f t="shared" si="22"/>
        <v>0.27996800514092834</v>
      </c>
      <c r="N19" s="97">
        <f t="shared" si="23"/>
        <v>0.28719635363307194</v>
      </c>
      <c r="O19" s="97">
        <f t="shared" si="24"/>
        <v>0.31276322958120861</v>
      </c>
      <c r="P19" s="97">
        <f t="shared" si="25"/>
        <v>0.31801021959469611</v>
      </c>
      <c r="Q19" s="97">
        <f t="shared" si="26"/>
        <v>0.30681797649716258</v>
      </c>
      <c r="R19" s="97">
        <f t="shared" si="27"/>
        <v>0.27522137300408422</v>
      </c>
      <c r="S19" s="97">
        <f t="shared" si="28"/>
        <v>0.27385504237479696</v>
      </c>
      <c r="T19" s="97">
        <f t="shared" si="29"/>
        <v>0.27286951418928918</v>
      </c>
      <c r="U19" s="97">
        <f t="shared" si="30"/>
        <v>0.27918295014541572</v>
      </c>
      <c r="V19" s="97">
        <f t="shared" si="31"/>
        <v>0.25023216896561684</v>
      </c>
      <c r="W19" s="97">
        <f t="shared" si="32"/>
        <v>0.21857308423964206</v>
      </c>
      <c r="X19" s="97">
        <f t="shared" si="33"/>
        <v>0.18706824157354807</v>
      </c>
      <c r="Y19" s="97">
        <f t="shared" si="34"/>
        <v>0.16577349736940339</v>
      </c>
      <c r="Z19" s="97">
        <f t="shared" si="35"/>
        <v>0.13462398176249657</v>
      </c>
      <c r="AA19" s="97">
        <f t="shared" si="36"/>
        <v>0.14616360427005559</v>
      </c>
      <c r="AB19" s="97">
        <f t="shared" si="37"/>
        <v>0.15384752013639558</v>
      </c>
      <c r="AC19" s="97">
        <f t="shared" si="38"/>
        <v>0.14704503703433636</v>
      </c>
      <c r="AD19" s="97">
        <f t="shared" si="39"/>
        <v>0.13486811764522422</v>
      </c>
      <c r="AE19" s="97">
        <f t="shared" si="40"/>
        <v>0.12375189557200628</v>
      </c>
      <c r="AF19" s="97">
        <f t="shared" si="41"/>
        <v>0.10323113355270253</v>
      </c>
      <c r="AG19" s="97">
        <f t="shared" si="42"/>
        <v>8.8885490427644376E-2</v>
      </c>
      <c r="AH19" s="97">
        <f t="shared" si="43"/>
        <v>8.0053799434025796E-2</v>
      </c>
      <c r="AI19" s="97">
        <f t="shared" si="44"/>
        <v>7.9813080816061088E-2</v>
      </c>
      <c r="AJ19" s="97">
        <f t="shared" si="45"/>
        <v>7.5156538114349969E-2</v>
      </c>
      <c r="AK19" s="97">
        <f t="shared" si="46"/>
        <v>6.8740345672909209E-2</v>
      </c>
      <c r="AL19" s="97" t="e">
        <f t="shared" si="47"/>
        <v>#N/A</v>
      </c>
      <c r="AM19" s="97" t="e">
        <f t="shared" si="48"/>
        <v>#N/A</v>
      </c>
      <c r="AN19" s="97" t="e">
        <f t="shared" si="49"/>
        <v>#N/A</v>
      </c>
      <c r="AO19" s="97" t="e">
        <f t="shared" si="50"/>
        <v>#N/A</v>
      </c>
      <c r="AP19" s="97" t="e">
        <f t="shared" si="51"/>
        <v>#N/A</v>
      </c>
      <c r="AQ19" s="97" t="e">
        <f t="shared" si="52"/>
        <v>#N/A</v>
      </c>
      <c r="AR19" s="97" t="e">
        <f t="shared" si="53"/>
        <v>#N/A</v>
      </c>
      <c r="AS19" s="97" t="e">
        <f t="shared" si="54"/>
        <v>#N/A</v>
      </c>
      <c r="AT19" s="97" t="e">
        <f t="shared" si="55"/>
        <v>#N/A</v>
      </c>
      <c r="AU19" s="97" t="e">
        <f t="shared" si="56"/>
        <v>#N/A</v>
      </c>
      <c r="AV19" s="97" t="e">
        <f t="shared" si="57"/>
        <v>#N/A</v>
      </c>
      <c r="AW19" s="97" t="e">
        <f t="shared" si="58"/>
        <v>#N/A</v>
      </c>
      <c r="AX19" s="97" t="e">
        <f t="shared" si="59"/>
        <v>#N/A</v>
      </c>
      <c r="AY19" s="97" t="e">
        <f t="shared" si="60"/>
        <v>#N/A</v>
      </c>
      <c r="AZ19" s="97" t="e">
        <f t="shared" si="61"/>
        <v>#N/A</v>
      </c>
      <c r="BA19" s="97" t="e">
        <f t="shared" si="62"/>
        <v>#N/A</v>
      </c>
      <c r="BB19" s="97" t="e">
        <f t="shared" si="63"/>
        <v>#N/A</v>
      </c>
      <c r="BC19" s="97" t="e">
        <f t="shared" si="64"/>
        <v>#N/A</v>
      </c>
      <c r="BD19" s="97" t="e">
        <f t="shared" si="65"/>
        <v>#N/A</v>
      </c>
      <c r="BE19" s="97" t="e">
        <f t="shared" si="66"/>
        <v>#N/A</v>
      </c>
      <c r="BF19" s="97" t="e">
        <f t="shared" si="67"/>
        <v>#N/A</v>
      </c>
      <c r="BG19" s="97" t="e">
        <f t="shared" si="68"/>
        <v>#N/A</v>
      </c>
      <c r="BH19" s="97" t="e">
        <f t="shared" si="69"/>
        <v>#N/A</v>
      </c>
      <c r="BI19" s="97" t="e">
        <f t="shared" si="70"/>
        <v>#N/A</v>
      </c>
      <c r="BJ19" s="97" t="e">
        <f t="shared" si="71"/>
        <v>#N/A</v>
      </c>
      <c r="BK19" s="97" t="e">
        <f t="shared" si="72"/>
        <v>#N/A</v>
      </c>
      <c r="BL19" s="97" t="e">
        <f t="shared" si="73"/>
        <v>#N/A</v>
      </c>
      <c r="BM19" s="97" t="e">
        <f t="shared" si="74"/>
        <v>#N/A</v>
      </c>
      <c r="BN19" s="97" t="e">
        <f t="shared" si="75"/>
        <v>#N/A</v>
      </c>
      <c r="BO19" s="97" t="e">
        <f t="shared" si="76"/>
        <v>#N/A</v>
      </c>
      <c r="BP19" s="97" t="e">
        <f t="shared" si="77"/>
        <v>#N/A</v>
      </c>
      <c r="BQ19" s="97" t="e">
        <f t="shared" si="78"/>
        <v>#N/A</v>
      </c>
      <c r="BR19" s="97" t="e">
        <f t="shared" si="79"/>
        <v>#N/A</v>
      </c>
      <c r="BS19" s="97" t="e">
        <f t="shared" si="80"/>
        <v>#N/A</v>
      </c>
      <c r="BT19" s="97" t="e">
        <f t="shared" si="81"/>
        <v>#N/A</v>
      </c>
      <c r="BU19" s="97" t="e">
        <f t="shared" si="82"/>
        <v>#N/A</v>
      </c>
      <c r="BV19" s="97" t="e">
        <f t="shared" si="83"/>
        <v>#N/A</v>
      </c>
      <c r="BW19" s="97" t="e">
        <f t="shared" si="84"/>
        <v>#N/A</v>
      </c>
      <c r="BX19" s="97" t="e">
        <f t="shared" si="85"/>
        <v>#N/A</v>
      </c>
      <c r="BY19" s="97" t="e">
        <f t="shared" si="86"/>
        <v>#N/A</v>
      </c>
      <c r="BZ19" s="97" t="e">
        <f t="shared" si="87"/>
        <v>#N/A</v>
      </c>
      <c r="CA19" s="97" t="e">
        <f t="shared" si="88"/>
        <v>#N/A</v>
      </c>
      <c r="CB19" s="97" t="e">
        <f t="shared" si="89"/>
        <v>#N/A</v>
      </c>
      <c r="CC19" s="97" t="e">
        <f t="shared" si="90"/>
        <v>#N/A</v>
      </c>
      <c r="CD19" s="97" t="e">
        <f t="shared" si="91"/>
        <v>#N/A</v>
      </c>
      <c r="CE19" s="97" t="e">
        <f t="shared" si="92"/>
        <v>#N/A</v>
      </c>
      <c r="CF19" s="97" t="e">
        <f t="shared" si="93"/>
        <v>#N/A</v>
      </c>
      <c r="CG19" s="97" t="e">
        <f t="shared" si="94"/>
        <v>#N/A</v>
      </c>
      <c r="CH19" s="97" t="e">
        <f t="shared" si="95"/>
        <v>#N/A</v>
      </c>
      <c r="CI19" s="97" t="e">
        <f t="shared" si="96"/>
        <v>#N/A</v>
      </c>
      <c r="CJ19" s="97" t="e">
        <f t="shared" si="97"/>
        <v>#N/A</v>
      </c>
      <c r="CK19" s="97" t="e">
        <f t="shared" si="98"/>
        <v>#N/A</v>
      </c>
      <c r="CL19" s="97" t="e">
        <f t="shared" si="99"/>
        <v>#N/A</v>
      </c>
      <c r="CM19" s="97" t="e">
        <f t="shared" si="100"/>
        <v>#N/A</v>
      </c>
      <c r="CN19" s="97" t="e">
        <f t="shared" si="101"/>
        <v>#N/A</v>
      </c>
      <c r="CO19" s="97" t="e">
        <f t="shared" si="102"/>
        <v>#N/A</v>
      </c>
      <c r="CP19" s="97" t="e">
        <f t="shared" si="103"/>
        <v>#N/A</v>
      </c>
      <c r="CQ19" s="97" t="e">
        <f t="shared" si="104"/>
        <v>#N/A</v>
      </c>
      <c r="CR19" s="97" t="e">
        <f t="shared" si="105"/>
        <v>#N/A</v>
      </c>
      <c r="CS19" s="97" t="e">
        <f t="shared" si="106"/>
        <v>#N/A</v>
      </c>
      <c r="CT19" s="97" t="e">
        <f t="shared" si="107"/>
        <v>#N/A</v>
      </c>
      <c r="CU19" s="97" t="e">
        <f t="shared" si="108"/>
        <v>#N/A</v>
      </c>
      <c r="CV19" s="97" t="e">
        <f t="shared" si="109"/>
        <v>#N/A</v>
      </c>
      <c r="CW19" s="97" t="e">
        <f t="shared" si="110"/>
        <v>#N/A</v>
      </c>
      <c r="CX19" s="97" t="e">
        <f t="shared" si="111"/>
        <v>#N/A</v>
      </c>
      <c r="CY19" s="97" t="e">
        <f t="shared" si="112"/>
        <v>#N/A</v>
      </c>
      <c r="CZ19" s="97" t="e">
        <f t="shared" si="113"/>
        <v>#N/A</v>
      </c>
      <c r="DA19" s="97" t="e">
        <f t="shared" si="114"/>
        <v>#N/A</v>
      </c>
      <c r="DB19" s="97" t="e">
        <f t="shared" si="115"/>
        <v>#N/A</v>
      </c>
      <c r="DC19" s="97" t="e">
        <f t="shared" si="116"/>
        <v>#N/A</v>
      </c>
      <c r="DD19" s="97" t="e">
        <f t="shared" si="117"/>
        <v>#N/A</v>
      </c>
      <c r="DE19" s="97" t="e">
        <f t="shared" si="118"/>
        <v>#N/A</v>
      </c>
      <c r="DF19" s="97" t="e">
        <f t="shared" si="119"/>
        <v>#N/A</v>
      </c>
      <c r="DG19" s="97" t="e">
        <f t="shared" si="120"/>
        <v>#N/A</v>
      </c>
      <c r="DH19" s="97" t="e">
        <f t="shared" si="121"/>
        <v>#N/A</v>
      </c>
      <c r="DI19" s="97" t="e">
        <f t="shared" si="122"/>
        <v>#N/A</v>
      </c>
      <c r="DJ19" s="97" t="e">
        <f t="shared" si="123"/>
        <v>#N/A</v>
      </c>
      <c r="DK19" s="97" t="e">
        <f t="shared" si="124"/>
        <v>#N/A</v>
      </c>
      <c r="DL19" s="97" t="e">
        <f t="shared" si="125"/>
        <v>#N/A</v>
      </c>
      <c r="DM19" s="97" t="e">
        <f t="shared" si="126"/>
        <v>#N/A</v>
      </c>
      <c r="DN19" s="97" t="e">
        <f t="shared" si="127"/>
        <v>#N/A</v>
      </c>
      <c r="DO19" s="97" t="e">
        <f t="shared" si="128"/>
        <v>#N/A</v>
      </c>
      <c r="DP19" s="97" t="e">
        <f t="shared" si="129"/>
        <v>#N/A</v>
      </c>
      <c r="DQ19" s="97" t="e">
        <f t="shared" si="130"/>
        <v>#N/A</v>
      </c>
      <c r="DR19" s="97" t="e">
        <f t="shared" si="131"/>
        <v>#N/A</v>
      </c>
      <c r="DS19" s="97" t="e">
        <f t="shared" si="132"/>
        <v>#N/A</v>
      </c>
      <c r="DT19" s="97" t="e">
        <f t="shared" si="133"/>
        <v>#N/A</v>
      </c>
      <c r="DU19" s="97" t="e">
        <f t="shared" si="134"/>
        <v>#N/A</v>
      </c>
      <c r="DV19" s="97" t="e">
        <f t="shared" si="135"/>
        <v>#N/A</v>
      </c>
      <c r="DW19" s="97" t="e">
        <f t="shared" si="136"/>
        <v>#N/A</v>
      </c>
      <c r="DX19" s="97" t="e">
        <f t="shared" si="137"/>
        <v>#N/A</v>
      </c>
      <c r="DY19" s="97" t="e">
        <f t="shared" si="138"/>
        <v>#N/A</v>
      </c>
      <c r="DZ19" s="97" t="e">
        <f t="shared" si="139"/>
        <v>#N/A</v>
      </c>
      <c r="EA19" s="97" t="e">
        <f t="shared" si="140"/>
        <v>#N/A</v>
      </c>
      <c r="EB19" s="97" t="e">
        <f t="shared" si="141"/>
        <v>#N/A</v>
      </c>
      <c r="EC19" s="97" t="e">
        <f t="shared" si="142"/>
        <v>#N/A</v>
      </c>
      <c r="ED19" s="97" t="e">
        <f t="shared" si="143"/>
        <v>#N/A</v>
      </c>
      <c r="EE19" s="97" t="e">
        <f t="shared" si="144"/>
        <v>#N/A</v>
      </c>
      <c r="EF19" s="97" t="e">
        <f t="shared" si="145"/>
        <v>#N/A</v>
      </c>
      <c r="EG19" s="97" t="e">
        <f t="shared" si="146"/>
        <v>#N/A</v>
      </c>
      <c r="EH19" s="97" t="e">
        <f t="shared" si="147"/>
        <v>#N/A</v>
      </c>
      <c r="EI19" s="97" t="e">
        <f t="shared" si="148"/>
        <v>#N/A</v>
      </c>
      <c r="EJ19" s="97" t="e">
        <f t="shared" si="149"/>
        <v>#N/A</v>
      </c>
      <c r="EK19" s="97" t="e">
        <f t="shared" si="150"/>
        <v>#N/A</v>
      </c>
      <c r="EL19" s="97" t="e">
        <f t="shared" si="151"/>
        <v>#N/A</v>
      </c>
      <c r="EM19" s="97" t="e">
        <f t="shared" si="152"/>
        <v>#N/A</v>
      </c>
      <c r="EN19" s="97" t="e">
        <f t="shared" si="153"/>
        <v>#N/A</v>
      </c>
      <c r="EO19" s="97" t="e">
        <f t="shared" si="154"/>
        <v>#N/A</v>
      </c>
      <c r="EP19" s="97" t="e">
        <f t="shared" si="155"/>
        <v>#N/A</v>
      </c>
      <c r="EQ19" s="97" t="e">
        <f t="shared" si="156"/>
        <v>#N/A</v>
      </c>
      <c r="ER19" s="97" t="e">
        <f t="shared" si="157"/>
        <v>#N/A</v>
      </c>
      <c r="ES19" s="97" t="e">
        <f t="shared" si="158"/>
        <v>#N/A</v>
      </c>
      <c r="ET19" s="97" t="e">
        <f t="shared" si="159"/>
        <v>#N/A</v>
      </c>
      <c r="EU19" s="97" t="e">
        <f t="shared" si="160"/>
        <v>#N/A</v>
      </c>
      <c r="EV19" s="97" t="e">
        <f t="shared" si="161"/>
        <v>#N/A</v>
      </c>
      <c r="EW19" s="97" t="e">
        <f t="shared" si="162"/>
        <v>#N/A</v>
      </c>
      <c r="EX19" s="97" t="e">
        <f t="shared" si="163"/>
        <v>#N/A</v>
      </c>
      <c r="EY19" s="97" t="e">
        <f t="shared" si="164"/>
        <v>#N/A</v>
      </c>
      <c r="EZ19" s="97" t="e">
        <f t="shared" si="165"/>
        <v>#N/A</v>
      </c>
      <c r="FA19" s="97" t="e">
        <f t="shared" si="166"/>
        <v>#N/A</v>
      </c>
      <c r="FB19" s="97" t="e">
        <f t="shared" si="167"/>
        <v>#N/A</v>
      </c>
      <c r="FC19" s="97" t="e">
        <f t="shared" si="168"/>
        <v>#N/A</v>
      </c>
      <c r="FD19" s="97" t="e">
        <f t="shared" si="169"/>
        <v>#N/A</v>
      </c>
      <c r="FE19" s="97" t="e">
        <f t="shared" si="170"/>
        <v>#N/A</v>
      </c>
      <c r="FF19" s="97" t="e">
        <f t="shared" si="171"/>
        <v>#N/A</v>
      </c>
      <c r="FG19" s="97" t="e">
        <f t="shared" si="172"/>
        <v>#N/A</v>
      </c>
      <c r="FH19" s="97" t="e">
        <f t="shared" si="173"/>
        <v>#N/A</v>
      </c>
      <c r="FI19" s="97" t="e">
        <f t="shared" si="174"/>
        <v>#N/A</v>
      </c>
      <c r="FJ19" s="97" t="e">
        <f t="shared" si="175"/>
        <v>#N/A</v>
      </c>
      <c r="FK19" s="97" t="e">
        <f t="shared" si="176"/>
        <v>#N/A</v>
      </c>
      <c r="FL19" s="97" t="e">
        <f t="shared" si="177"/>
        <v>#N/A</v>
      </c>
      <c r="FM19" s="97" t="e">
        <f t="shared" si="178"/>
        <v>#N/A</v>
      </c>
      <c r="FN19" s="97" t="e">
        <f t="shared" si="179"/>
        <v>#N/A</v>
      </c>
      <c r="FO19" s="97" t="e">
        <f t="shared" si="180"/>
        <v>#N/A</v>
      </c>
      <c r="FP19" s="97" t="e">
        <f t="shared" si="181"/>
        <v>#N/A</v>
      </c>
      <c r="FQ19" s="97" t="e">
        <f t="shared" si="182"/>
        <v>#N/A</v>
      </c>
      <c r="FR19" s="97" t="e">
        <f t="shared" si="183"/>
        <v>#N/A</v>
      </c>
      <c r="FS19" s="97" t="e">
        <f t="shared" si="184"/>
        <v>#N/A</v>
      </c>
      <c r="FT19" s="97" t="e">
        <f t="shared" si="185"/>
        <v>#N/A</v>
      </c>
      <c r="FU19" s="97" t="e">
        <f t="shared" si="186"/>
        <v>#N/A</v>
      </c>
      <c r="FV19" s="97" t="e">
        <f t="shared" si="187"/>
        <v>#N/A</v>
      </c>
      <c r="FW19" s="97" t="e">
        <f t="shared" si="188"/>
        <v>#N/A</v>
      </c>
      <c r="FX19" s="97" t="e">
        <f t="shared" si="189"/>
        <v>#N/A</v>
      </c>
      <c r="FY19" s="97" t="e">
        <f t="shared" si="190"/>
        <v>#N/A</v>
      </c>
      <c r="FZ19" s="97" t="e">
        <f t="shared" si="191"/>
        <v>#N/A</v>
      </c>
      <c r="GA19" s="97" t="e">
        <f t="shared" si="192"/>
        <v>#N/A</v>
      </c>
      <c r="GB19" s="97" t="e">
        <f t="shared" si="193"/>
        <v>#N/A</v>
      </c>
      <c r="GC19" s="97" t="e">
        <f t="shared" si="194"/>
        <v>#N/A</v>
      </c>
      <c r="GD19" s="97" t="e">
        <f t="shared" si="195"/>
        <v>#N/A</v>
      </c>
      <c r="GE19" s="97" t="e">
        <f t="shared" si="196"/>
        <v>#N/A</v>
      </c>
      <c r="GF19" s="97" t="e">
        <f t="shared" si="197"/>
        <v>#N/A</v>
      </c>
      <c r="GG19" s="97" t="e">
        <f t="shared" si="198"/>
        <v>#N/A</v>
      </c>
      <c r="GH19" s="97" t="e">
        <f t="shared" si="199"/>
        <v>#N/A</v>
      </c>
      <c r="GI19" s="97" t="e">
        <f t="shared" si="200"/>
        <v>#N/A</v>
      </c>
      <c r="GJ19" s="97" t="e">
        <f t="shared" si="201"/>
        <v>#N/A</v>
      </c>
      <c r="GK19" s="97" t="e">
        <f t="shared" si="202"/>
        <v>#N/A</v>
      </c>
      <c r="GL19" s="97" t="e">
        <f t="shared" si="203"/>
        <v>#N/A</v>
      </c>
      <c r="GM19" s="97" t="e">
        <f t="shared" si="204"/>
        <v>#N/A</v>
      </c>
      <c r="GN19" s="97" t="e">
        <f t="shared" si="205"/>
        <v>#N/A</v>
      </c>
      <c r="GO19" s="97" t="e">
        <f t="shared" si="206"/>
        <v>#N/A</v>
      </c>
      <c r="GP19" s="97" t="e">
        <f t="shared" si="207"/>
        <v>#N/A</v>
      </c>
      <c r="GQ19" s="97" t="e">
        <f t="shared" si="208"/>
        <v>#N/A</v>
      </c>
      <c r="GR19" s="97" t="e">
        <f t="shared" si="209"/>
        <v>#N/A</v>
      </c>
      <c r="GS19" s="97" t="e">
        <f t="shared" si="210"/>
        <v>#N/A</v>
      </c>
      <c r="GT19" s="97" t="e">
        <f t="shared" si="211"/>
        <v>#N/A</v>
      </c>
      <c r="GU19" s="97" t="e">
        <f t="shared" si="212"/>
        <v>#N/A</v>
      </c>
      <c r="GV19" s="97" t="e">
        <f t="shared" si="213"/>
        <v>#N/A</v>
      </c>
      <c r="GW19" s="97" t="e">
        <f t="shared" si="214"/>
        <v>#N/A</v>
      </c>
      <c r="GX19" s="97" t="e">
        <f t="shared" si="215"/>
        <v>#N/A</v>
      </c>
      <c r="GY19" s="97" t="e">
        <f t="shared" si="216"/>
        <v>#N/A</v>
      </c>
      <c r="GZ19" s="97" t="e">
        <f t="shared" si="217"/>
        <v>#N/A</v>
      </c>
      <c r="HA19" s="97" t="e">
        <f t="shared" si="218"/>
        <v>#N/A</v>
      </c>
      <c r="HB19" s="97" t="e">
        <f t="shared" si="219"/>
        <v>#N/A</v>
      </c>
      <c r="HC19" s="97" t="e">
        <f t="shared" si="220"/>
        <v>#N/A</v>
      </c>
      <c r="HD19" s="97" t="e">
        <f t="shared" si="221"/>
        <v>#N/A</v>
      </c>
      <c r="HE19" s="97" t="e">
        <f t="shared" si="222"/>
        <v>#N/A</v>
      </c>
      <c r="HF19" s="97" t="e">
        <f t="shared" si="223"/>
        <v>#N/A</v>
      </c>
      <c r="HG19" s="97" t="e">
        <f t="shared" si="224"/>
        <v>#N/A</v>
      </c>
      <c r="HH19" s="97" t="e">
        <f t="shared" si="225"/>
        <v>#N/A</v>
      </c>
      <c r="HI19" s="97" t="e">
        <f t="shared" si="226"/>
        <v>#N/A</v>
      </c>
      <c r="HJ19" s="97" t="e">
        <f t="shared" si="227"/>
        <v>#N/A</v>
      </c>
      <c r="HK19" s="97" t="e">
        <f t="shared" si="228"/>
        <v>#N/A</v>
      </c>
      <c r="HL19" s="97" t="e">
        <f t="shared" si="229"/>
        <v>#N/A</v>
      </c>
      <c r="HM19" s="97" t="e">
        <f t="shared" si="230"/>
        <v>#N/A</v>
      </c>
      <c r="HN19" s="97" t="e">
        <f t="shared" si="231"/>
        <v>#N/A</v>
      </c>
      <c r="HO19" s="97" t="e">
        <f t="shared" si="232"/>
        <v>#N/A</v>
      </c>
      <c r="HP19" s="97" t="e">
        <f t="shared" si="233"/>
        <v>#N/A</v>
      </c>
      <c r="HQ19" s="97" t="e">
        <f t="shared" si="234"/>
        <v>#N/A</v>
      </c>
      <c r="HR19" s="97" t="e">
        <f t="shared" si="235"/>
        <v>#N/A</v>
      </c>
      <c r="HS19" s="97" t="e">
        <f t="shared" si="236"/>
        <v>#N/A</v>
      </c>
      <c r="HT19" s="97" t="e">
        <f t="shared" si="237"/>
        <v>#N/A</v>
      </c>
      <c r="HU19" s="97" t="e">
        <f t="shared" si="238"/>
        <v>#N/A</v>
      </c>
      <c r="HV19" s="97" t="e">
        <f t="shared" si="239"/>
        <v>#N/A</v>
      </c>
      <c r="HW19" s="97" t="e">
        <f t="shared" si="240"/>
        <v>#N/A</v>
      </c>
      <c r="HX19" s="97" t="e">
        <f t="shared" si="241"/>
        <v>#N/A</v>
      </c>
      <c r="HY19" s="97" t="e">
        <f t="shared" si="242"/>
        <v>#N/A</v>
      </c>
      <c r="HZ19" s="97" t="e">
        <f t="shared" si="243"/>
        <v>#N/A</v>
      </c>
      <c r="IA19" s="97" t="e">
        <f t="shared" si="244"/>
        <v>#N/A</v>
      </c>
      <c r="IB19" s="97" t="e">
        <f t="shared" si="245"/>
        <v>#N/A</v>
      </c>
      <c r="IC19" s="97" t="e">
        <f t="shared" si="246"/>
        <v>#N/A</v>
      </c>
      <c r="ID19" s="97" t="e">
        <f t="shared" si="247"/>
        <v>#N/A</v>
      </c>
      <c r="IE19" s="97" t="e">
        <f t="shared" si="248"/>
        <v>#N/A</v>
      </c>
      <c r="IF19" s="97" t="e">
        <f t="shared" si="249"/>
        <v>#N/A</v>
      </c>
      <c r="IG19" s="97" t="e">
        <f t="shared" si="250"/>
        <v>#N/A</v>
      </c>
      <c r="IH19" s="97" t="e">
        <f t="shared" si="251"/>
        <v>#N/A</v>
      </c>
      <c r="II19" s="97" t="e">
        <f t="shared" si="252"/>
        <v>#N/A</v>
      </c>
      <c r="IJ19" s="97" t="e">
        <f t="shared" si="253"/>
        <v>#N/A</v>
      </c>
      <c r="IK19" s="97" t="e">
        <f t="shared" si="254"/>
        <v>#N/A</v>
      </c>
      <c r="IL19" s="97" t="e">
        <f t="shared" si="255"/>
        <v>#N/A</v>
      </c>
      <c r="IM19" s="97" t="e">
        <f t="shared" si="256"/>
        <v>#N/A</v>
      </c>
      <c r="IN19" s="97" t="e">
        <f t="shared" si="257"/>
        <v>#N/A</v>
      </c>
      <c r="IO19" s="97" t="e">
        <f t="shared" si="258"/>
        <v>#N/A</v>
      </c>
      <c r="IP19" s="97" t="e">
        <f t="shared" si="259"/>
        <v>#N/A</v>
      </c>
      <c r="IQ19" s="97" t="e">
        <f t="shared" si="260"/>
        <v>#N/A</v>
      </c>
      <c r="IR19" s="97" t="e">
        <f t="shared" si="261"/>
        <v>#N/A</v>
      </c>
      <c r="IS19" s="97" t="e">
        <f t="shared" si="262"/>
        <v>#N/A</v>
      </c>
      <c r="IT19" s="97" t="e">
        <f t="shared" si="263"/>
        <v>#N/A</v>
      </c>
      <c r="IU19" s="97" t="e">
        <f t="shared" si="264"/>
        <v>#N/A</v>
      </c>
      <c r="IV19" s="97" t="e">
        <f t="shared" si="265"/>
        <v>#N/A</v>
      </c>
      <c r="IW19" s="97" t="e">
        <f t="shared" si="266"/>
        <v>#N/A</v>
      </c>
      <c r="IX19" s="97" t="e">
        <f t="shared" si="267"/>
        <v>#N/A</v>
      </c>
      <c r="IY19" s="97" t="e">
        <f t="shared" si="268"/>
        <v>#N/A</v>
      </c>
      <c r="IZ19" s="97" t="e">
        <f t="shared" si="269"/>
        <v>#N/A</v>
      </c>
      <c r="JA19" s="97" t="e">
        <f t="shared" si="270"/>
        <v>#N/A</v>
      </c>
      <c r="JB19" s="97" t="e">
        <f t="shared" si="271"/>
        <v>#N/A</v>
      </c>
      <c r="JC19" s="97" t="e">
        <f t="shared" si="272"/>
        <v>#N/A</v>
      </c>
      <c r="JD19" s="97" t="e">
        <f t="shared" si="273"/>
        <v>#N/A</v>
      </c>
      <c r="JE19" s="97" t="e">
        <f t="shared" si="274"/>
        <v>#N/A</v>
      </c>
      <c r="JF19" s="97" t="e">
        <f t="shared" si="275"/>
        <v>#N/A</v>
      </c>
      <c r="JG19" s="97" t="e">
        <f t="shared" si="276"/>
        <v>#N/A</v>
      </c>
      <c r="JH19" s="97" t="e">
        <f t="shared" si="277"/>
        <v>#N/A</v>
      </c>
      <c r="JI19" s="97" t="e">
        <f t="shared" si="278"/>
        <v>#N/A</v>
      </c>
      <c r="JJ19" s="97" t="e">
        <f t="shared" si="279"/>
        <v>#N/A</v>
      </c>
      <c r="JK19" s="97" t="e">
        <f t="shared" si="280"/>
        <v>#N/A</v>
      </c>
      <c r="JL19" s="97" t="e">
        <f t="shared" si="281"/>
        <v>#N/A</v>
      </c>
      <c r="JM19" s="97" t="e">
        <f t="shared" si="282"/>
        <v>#N/A</v>
      </c>
      <c r="JN19" s="97" t="e">
        <f t="shared" si="283"/>
        <v>#N/A</v>
      </c>
      <c r="JO19" s="97" t="e">
        <f t="shared" si="284"/>
        <v>#N/A</v>
      </c>
      <c r="JP19" s="97" t="e">
        <f t="shared" si="285"/>
        <v>#N/A</v>
      </c>
      <c r="JQ19" s="97" t="e">
        <f t="shared" si="286"/>
        <v>#N/A</v>
      </c>
      <c r="JR19" s="97" t="e">
        <f t="shared" si="287"/>
        <v>#N/A</v>
      </c>
      <c r="JS19" s="97" t="e">
        <f t="shared" si="288"/>
        <v>#N/A</v>
      </c>
      <c r="JT19" s="97" t="e">
        <f t="shared" si="289"/>
        <v>#N/A</v>
      </c>
      <c r="JU19" s="97" t="e">
        <f t="shared" si="290"/>
        <v>#N/A</v>
      </c>
      <c r="JV19" s="97" t="e">
        <f t="shared" si="291"/>
        <v>#N/A</v>
      </c>
      <c r="JW19" s="97" t="e">
        <f t="shared" si="292"/>
        <v>#N/A</v>
      </c>
      <c r="JX19" s="97" t="e">
        <f t="shared" si="293"/>
        <v>#N/A</v>
      </c>
      <c r="JY19" s="97" t="e">
        <f t="shared" si="294"/>
        <v>#N/A</v>
      </c>
      <c r="JZ19" s="97" t="e">
        <f t="shared" si="295"/>
        <v>#N/A</v>
      </c>
      <c r="KA19" s="97" t="e">
        <f t="shared" si="296"/>
        <v>#N/A</v>
      </c>
      <c r="KB19" s="97" t="e">
        <f t="shared" si="297"/>
        <v>#N/A</v>
      </c>
      <c r="KC19" s="97" t="e">
        <f t="shared" si="298"/>
        <v>#N/A</v>
      </c>
      <c r="KD19" s="97" t="e">
        <f t="shared" si="299"/>
        <v>#N/A</v>
      </c>
      <c r="KE19" s="97" t="e">
        <f t="shared" si="300"/>
        <v>#N/A</v>
      </c>
      <c r="KF19" s="97" t="e">
        <f t="shared" si="301"/>
        <v>#N/A</v>
      </c>
      <c r="KG19" s="97" t="e">
        <f t="shared" si="302"/>
        <v>#N/A</v>
      </c>
      <c r="KH19" s="97" t="e">
        <f t="shared" si="303"/>
        <v>#N/A</v>
      </c>
      <c r="KI19" s="97" t="e">
        <f t="shared" si="304"/>
        <v>#N/A</v>
      </c>
      <c r="KJ19" s="97" t="e">
        <f t="shared" si="305"/>
        <v>#N/A</v>
      </c>
      <c r="KK19" s="97" t="e">
        <f t="shared" si="306"/>
        <v>#N/A</v>
      </c>
      <c r="KL19" s="97" t="e">
        <f t="shared" si="307"/>
        <v>#N/A</v>
      </c>
      <c r="KM19" s="97" t="e">
        <f t="shared" si="308"/>
        <v>#N/A</v>
      </c>
      <c r="KN19" s="97" t="e">
        <f t="shared" si="309"/>
        <v>#N/A</v>
      </c>
    </row>
    <row r="20" spans="1:300" x14ac:dyDescent="0.3">
      <c r="A20" t="str">
        <f t="shared" si="15"/>
        <v>Spain</v>
      </c>
      <c r="G20" s="97">
        <f t="shared" si="16"/>
        <v>0.33032499713098584</v>
      </c>
      <c r="H20" s="97">
        <f t="shared" si="17"/>
        <v>0.32466549524764665</v>
      </c>
      <c r="I20" s="97">
        <f t="shared" si="18"/>
        <v>0.37040630950593223</v>
      </c>
      <c r="J20" s="97">
        <f t="shared" si="19"/>
        <v>0.45604228554545045</v>
      </c>
      <c r="K20" s="97">
        <f t="shared" si="20"/>
        <v>0.41599137449005807</v>
      </c>
      <c r="L20" s="97">
        <f t="shared" si="21"/>
        <v>0.44463370349563736</v>
      </c>
      <c r="M20" s="97">
        <f t="shared" si="22"/>
        <v>0.50705996932570652</v>
      </c>
      <c r="N20" s="97">
        <f t="shared" si="23"/>
        <v>0.42887362262247786</v>
      </c>
      <c r="O20" s="97">
        <f t="shared" si="24"/>
        <v>0.35694643903607659</v>
      </c>
      <c r="P20" s="97">
        <f t="shared" si="25"/>
        <v>0.34283343344313555</v>
      </c>
      <c r="Q20" s="97">
        <f t="shared" si="26"/>
        <v>0.30149062440204788</v>
      </c>
      <c r="R20" s="97">
        <f t="shared" si="27"/>
        <v>0.21599525130080477</v>
      </c>
      <c r="S20" s="97">
        <f t="shared" si="28"/>
        <v>0.22959477910668946</v>
      </c>
      <c r="T20" s="97">
        <f t="shared" si="29"/>
        <v>0.21219351076798576</v>
      </c>
      <c r="U20" s="97">
        <f t="shared" si="30"/>
        <v>0.20609921652025731</v>
      </c>
      <c r="V20" s="97">
        <f t="shared" si="31"/>
        <v>0.19615964491464699</v>
      </c>
      <c r="W20" s="97">
        <f t="shared" si="32"/>
        <v>0.20360792238196068</v>
      </c>
      <c r="X20" s="97">
        <f t="shared" si="33"/>
        <v>0.17296794896823098</v>
      </c>
      <c r="Y20" s="97">
        <f t="shared" si="34"/>
        <v>0.19392969989875031</v>
      </c>
      <c r="Z20" s="97">
        <f t="shared" si="35"/>
        <v>0.17892652613991467</v>
      </c>
      <c r="AA20" s="97">
        <f t="shared" si="36"/>
        <v>0.17965837487067593</v>
      </c>
      <c r="AB20" s="97">
        <f t="shared" si="37"/>
        <v>0.15822590316290008</v>
      </c>
      <c r="AC20" s="97">
        <f t="shared" si="38"/>
        <v>0.14967589862615926</v>
      </c>
      <c r="AD20" s="97">
        <f t="shared" si="39"/>
        <v>0.12177494936452327</v>
      </c>
      <c r="AE20" s="97">
        <f t="shared" si="40"/>
        <v>0.10667480804163509</v>
      </c>
      <c r="AF20" s="97">
        <f t="shared" si="41"/>
        <v>9.6394817794061893E-2</v>
      </c>
      <c r="AG20" s="97">
        <f t="shared" si="42"/>
        <v>8.880538947534844E-2</v>
      </c>
      <c r="AH20" s="97">
        <f t="shared" si="43"/>
        <v>8.2722535213155535E-2</v>
      </c>
      <c r="AI20" s="97">
        <f t="shared" si="44"/>
        <v>7.4822500948405812E-2</v>
      </c>
      <c r="AJ20" s="97">
        <f t="shared" si="45"/>
        <v>6.5361462641321921E-2</v>
      </c>
      <c r="AK20" s="97" t="e">
        <f t="shared" si="46"/>
        <v>#N/A</v>
      </c>
      <c r="AL20" s="97" t="e">
        <f t="shared" si="47"/>
        <v>#N/A</v>
      </c>
      <c r="AM20" s="97" t="e">
        <f t="shared" si="48"/>
        <v>#N/A</v>
      </c>
      <c r="AN20" s="97" t="e">
        <f t="shared" si="49"/>
        <v>#N/A</v>
      </c>
      <c r="AO20" s="97" t="e">
        <f t="shared" si="50"/>
        <v>#N/A</v>
      </c>
      <c r="AP20" s="97" t="e">
        <f t="shared" si="51"/>
        <v>#N/A</v>
      </c>
      <c r="AQ20" s="97" t="e">
        <f t="shared" si="52"/>
        <v>#N/A</v>
      </c>
      <c r="AR20" s="97" t="e">
        <f t="shared" si="53"/>
        <v>#N/A</v>
      </c>
      <c r="AS20" s="97" t="e">
        <f t="shared" si="54"/>
        <v>#N/A</v>
      </c>
      <c r="AT20" s="97" t="e">
        <f t="shared" si="55"/>
        <v>#N/A</v>
      </c>
      <c r="AU20" s="97" t="e">
        <f t="shared" si="56"/>
        <v>#N/A</v>
      </c>
      <c r="AV20" s="97" t="e">
        <f t="shared" si="57"/>
        <v>#N/A</v>
      </c>
      <c r="AW20" s="97" t="e">
        <f t="shared" si="58"/>
        <v>#N/A</v>
      </c>
      <c r="AX20" s="97" t="e">
        <f t="shared" si="59"/>
        <v>#N/A</v>
      </c>
      <c r="AY20" s="97" t="e">
        <f t="shared" si="60"/>
        <v>#N/A</v>
      </c>
      <c r="AZ20" s="97" t="e">
        <f t="shared" si="61"/>
        <v>#N/A</v>
      </c>
      <c r="BA20" s="97" t="e">
        <f t="shared" si="62"/>
        <v>#N/A</v>
      </c>
      <c r="BB20" s="97" t="e">
        <f t="shared" si="63"/>
        <v>#N/A</v>
      </c>
      <c r="BC20" s="97" t="e">
        <f t="shared" si="64"/>
        <v>#N/A</v>
      </c>
      <c r="BD20" s="97" t="e">
        <f t="shared" si="65"/>
        <v>#N/A</v>
      </c>
      <c r="BE20" s="97" t="e">
        <f t="shared" si="66"/>
        <v>#N/A</v>
      </c>
      <c r="BF20" s="97" t="e">
        <f t="shared" si="67"/>
        <v>#N/A</v>
      </c>
      <c r="BG20" s="97" t="e">
        <f t="shared" si="68"/>
        <v>#N/A</v>
      </c>
      <c r="BH20" s="97" t="e">
        <f t="shared" si="69"/>
        <v>#N/A</v>
      </c>
      <c r="BI20" s="97" t="e">
        <f t="shared" si="70"/>
        <v>#N/A</v>
      </c>
      <c r="BJ20" s="97" t="e">
        <f t="shared" si="71"/>
        <v>#N/A</v>
      </c>
      <c r="BK20" s="97" t="e">
        <f t="shared" si="72"/>
        <v>#N/A</v>
      </c>
      <c r="BL20" s="97" t="e">
        <f t="shared" si="73"/>
        <v>#N/A</v>
      </c>
      <c r="BM20" s="97" t="e">
        <f t="shared" si="74"/>
        <v>#N/A</v>
      </c>
      <c r="BN20" s="97" t="e">
        <f t="shared" si="75"/>
        <v>#N/A</v>
      </c>
      <c r="BO20" s="97" t="e">
        <f t="shared" si="76"/>
        <v>#N/A</v>
      </c>
      <c r="BP20" s="97" t="e">
        <f t="shared" si="77"/>
        <v>#N/A</v>
      </c>
      <c r="BQ20" s="97" t="e">
        <f t="shared" si="78"/>
        <v>#N/A</v>
      </c>
      <c r="BR20" s="97" t="e">
        <f t="shared" si="79"/>
        <v>#N/A</v>
      </c>
      <c r="BS20" s="97" t="e">
        <f t="shared" si="80"/>
        <v>#N/A</v>
      </c>
      <c r="BT20" s="97" t="e">
        <f t="shared" si="81"/>
        <v>#N/A</v>
      </c>
      <c r="BU20" s="97" t="e">
        <f t="shared" si="82"/>
        <v>#N/A</v>
      </c>
      <c r="BV20" s="97" t="e">
        <f t="shared" si="83"/>
        <v>#N/A</v>
      </c>
      <c r="BW20" s="97" t="e">
        <f t="shared" si="84"/>
        <v>#N/A</v>
      </c>
      <c r="BX20" s="97" t="e">
        <f t="shared" si="85"/>
        <v>#N/A</v>
      </c>
      <c r="BY20" s="97" t="e">
        <f t="shared" si="86"/>
        <v>#N/A</v>
      </c>
      <c r="BZ20" s="97" t="e">
        <f t="shared" si="87"/>
        <v>#N/A</v>
      </c>
      <c r="CA20" s="97" t="e">
        <f t="shared" si="88"/>
        <v>#N/A</v>
      </c>
      <c r="CB20" s="97" t="e">
        <f t="shared" si="89"/>
        <v>#N/A</v>
      </c>
      <c r="CC20" s="97" t="e">
        <f t="shared" si="90"/>
        <v>#N/A</v>
      </c>
      <c r="CD20" s="97" t="e">
        <f t="shared" si="91"/>
        <v>#N/A</v>
      </c>
      <c r="CE20" s="97" t="e">
        <f t="shared" si="92"/>
        <v>#N/A</v>
      </c>
      <c r="CF20" s="97" t="e">
        <f t="shared" si="93"/>
        <v>#N/A</v>
      </c>
      <c r="CG20" s="97" t="e">
        <f t="shared" si="94"/>
        <v>#N/A</v>
      </c>
      <c r="CH20" s="97" t="e">
        <f t="shared" si="95"/>
        <v>#N/A</v>
      </c>
      <c r="CI20" s="97" t="e">
        <f t="shared" si="96"/>
        <v>#N/A</v>
      </c>
      <c r="CJ20" s="97" t="e">
        <f t="shared" si="97"/>
        <v>#N/A</v>
      </c>
      <c r="CK20" s="97" t="e">
        <f t="shared" si="98"/>
        <v>#N/A</v>
      </c>
      <c r="CL20" s="97" t="e">
        <f t="shared" si="99"/>
        <v>#N/A</v>
      </c>
      <c r="CM20" s="97" t="e">
        <f t="shared" si="100"/>
        <v>#N/A</v>
      </c>
      <c r="CN20" s="97" t="e">
        <f t="shared" si="101"/>
        <v>#N/A</v>
      </c>
      <c r="CO20" s="97" t="e">
        <f t="shared" si="102"/>
        <v>#N/A</v>
      </c>
      <c r="CP20" s="97" t="e">
        <f t="shared" si="103"/>
        <v>#N/A</v>
      </c>
      <c r="CQ20" s="97" t="e">
        <f t="shared" si="104"/>
        <v>#N/A</v>
      </c>
      <c r="CR20" s="97" t="e">
        <f t="shared" si="105"/>
        <v>#N/A</v>
      </c>
      <c r="CS20" s="97" t="e">
        <f t="shared" si="106"/>
        <v>#N/A</v>
      </c>
      <c r="CT20" s="97" t="e">
        <f t="shared" si="107"/>
        <v>#N/A</v>
      </c>
      <c r="CU20" s="97" t="e">
        <f t="shared" si="108"/>
        <v>#N/A</v>
      </c>
      <c r="CV20" s="97" t="e">
        <f t="shared" si="109"/>
        <v>#N/A</v>
      </c>
      <c r="CW20" s="97" t="e">
        <f t="shared" si="110"/>
        <v>#N/A</v>
      </c>
      <c r="CX20" s="97" t="e">
        <f t="shared" si="111"/>
        <v>#N/A</v>
      </c>
      <c r="CY20" s="97" t="e">
        <f t="shared" si="112"/>
        <v>#N/A</v>
      </c>
      <c r="CZ20" s="97" t="e">
        <f t="shared" si="113"/>
        <v>#N/A</v>
      </c>
      <c r="DA20" s="97" t="e">
        <f t="shared" si="114"/>
        <v>#N/A</v>
      </c>
      <c r="DB20" s="97" t="e">
        <f t="shared" si="115"/>
        <v>#N/A</v>
      </c>
      <c r="DC20" s="97" t="e">
        <f t="shared" si="116"/>
        <v>#N/A</v>
      </c>
      <c r="DD20" s="97" t="e">
        <f t="shared" si="117"/>
        <v>#N/A</v>
      </c>
      <c r="DE20" s="97" t="e">
        <f t="shared" si="118"/>
        <v>#N/A</v>
      </c>
      <c r="DF20" s="97" t="e">
        <f t="shared" si="119"/>
        <v>#N/A</v>
      </c>
      <c r="DG20" s="97" t="e">
        <f t="shared" si="120"/>
        <v>#N/A</v>
      </c>
      <c r="DH20" s="97" t="e">
        <f t="shared" si="121"/>
        <v>#N/A</v>
      </c>
      <c r="DI20" s="97" t="e">
        <f t="shared" si="122"/>
        <v>#N/A</v>
      </c>
      <c r="DJ20" s="97" t="e">
        <f t="shared" si="123"/>
        <v>#N/A</v>
      </c>
      <c r="DK20" s="97" t="e">
        <f t="shared" si="124"/>
        <v>#N/A</v>
      </c>
      <c r="DL20" s="97" t="e">
        <f t="shared" si="125"/>
        <v>#N/A</v>
      </c>
      <c r="DM20" s="97" t="e">
        <f t="shared" si="126"/>
        <v>#N/A</v>
      </c>
      <c r="DN20" s="97" t="e">
        <f t="shared" si="127"/>
        <v>#N/A</v>
      </c>
      <c r="DO20" s="97" t="e">
        <f t="shared" si="128"/>
        <v>#N/A</v>
      </c>
      <c r="DP20" s="97" t="e">
        <f t="shared" si="129"/>
        <v>#N/A</v>
      </c>
      <c r="DQ20" s="97" t="e">
        <f t="shared" si="130"/>
        <v>#N/A</v>
      </c>
      <c r="DR20" s="97" t="e">
        <f t="shared" si="131"/>
        <v>#N/A</v>
      </c>
      <c r="DS20" s="97" t="e">
        <f t="shared" si="132"/>
        <v>#N/A</v>
      </c>
      <c r="DT20" s="97" t="e">
        <f t="shared" si="133"/>
        <v>#N/A</v>
      </c>
      <c r="DU20" s="97" t="e">
        <f t="shared" si="134"/>
        <v>#N/A</v>
      </c>
      <c r="DV20" s="97" t="e">
        <f t="shared" si="135"/>
        <v>#N/A</v>
      </c>
      <c r="DW20" s="97" t="e">
        <f t="shared" si="136"/>
        <v>#N/A</v>
      </c>
      <c r="DX20" s="97" t="e">
        <f t="shared" si="137"/>
        <v>#N/A</v>
      </c>
      <c r="DY20" s="97" t="e">
        <f t="shared" si="138"/>
        <v>#N/A</v>
      </c>
      <c r="DZ20" s="97" t="e">
        <f t="shared" si="139"/>
        <v>#N/A</v>
      </c>
      <c r="EA20" s="97" t="e">
        <f t="shared" si="140"/>
        <v>#N/A</v>
      </c>
      <c r="EB20" s="97" t="e">
        <f t="shared" si="141"/>
        <v>#N/A</v>
      </c>
      <c r="EC20" s="97" t="e">
        <f t="shared" si="142"/>
        <v>#N/A</v>
      </c>
      <c r="ED20" s="97" t="e">
        <f t="shared" si="143"/>
        <v>#N/A</v>
      </c>
      <c r="EE20" s="97" t="e">
        <f t="shared" si="144"/>
        <v>#N/A</v>
      </c>
      <c r="EF20" s="97" t="e">
        <f t="shared" si="145"/>
        <v>#N/A</v>
      </c>
      <c r="EG20" s="97" t="e">
        <f t="shared" si="146"/>
        <v>#N/A</v>
      </c>
      <c r="EH20" s="97" t="e">
        <f t="shared" si="147"/>
        <v>#N/A</v>
      </c>
      <c r="EI20" s="97" t="e">
        <f t="shared" si="148"/>
        <v>#N/A</v>
      </c>
      <c r="EJ20" s="97" t="e">
        <f t="shared" si="149"/>
        <v>#N/A</v>
      </c>
      <c r="EK20" s="97" t="e">
        <f t="shared" si="150"/>
        <v>#N/A</v>
      </c>
      <c r="EL20" s="97" t="e">
        <f t="shared" si="151"/>
        <v>#N/A</v>
      </c>
      <c r="EM20" s="97" t="e">
        <f t="shared" si="152"/>
        <v>#N/A</v>
      </c>
      <c r="EN20" s="97" t="e">
        <f t="shared" si="153"/>
        <v>#N/A</v>
      </c>
      <c r="EO20" s="97" t="e">
        <f t="shared" si="154"/>
        <v>#N/A</v>
      </c>
      <c r="EP20" s="97" t="e">
        <f t="shared" si="155"/>
        <v>#N/A</v>
      </c>
      <c r="EQ20" s="97" t="e">
        <f t="shared" si="156"/>
        <v>#N/A</v>
      </c>
      <c r="ER20" s="97" t="e">
        <f t="shared" si="157"/>
        <v>#N/A</v>
      </c>
      <c r="ES20" s="97" t="e">
        <f t="shared" si="158"/>
        <v>#N/A</v>
      </c>
      <c r="ET20" s="97" t="e">
        <f t="shared" si="159"/>
        <v>#N/A</v>
      </c>
      <c r="EU20" s="97" t="e">
        <f t="shared" si="160"/>
        <v>#N/A</v>
      </c>
      <c r="EV20" s="97" t="e">
        <f t="shared" si="161"/>
        <v>#N/A</v>
      </c>
      <c r="EW20" s="97" t="e">
        <f t="shared" si="162"/>
        <v>#N/A</v>
      </c>
      <c r="EX20" s="97" t="e">
        <f t="shared" si="163"/>
        <v>#N/A</v>
      </c>
      <c r="EY20" s="97" t="e">
        <f t="shared" si="164"/>
        <v>#N/A</v>
      </c>
      <c r="EZ20" s="97" t="e">
        <f t="shared" si="165"/>
        <v>#N/A</v>
      </c>
      <c r="FA20" s="97" t="e">
        <f t="shared" si="166"/>
        <v>#N/A</v>
      </c>
      <c r="FB20" s="97" t="e">
        <f t="shared" si="167"/>
        <v>#N/A</v>
      </c>
      <c r="FC20" s="97" t="e">
        <f t="shared" si="168"/>
        <v>#N/A</v>
      </c>
      <c r="FD20" s="97" t="e">
        <f t="shared" si="169"/>
        <v>#N/A</v>
      </c>
      <c r="FE20" s="97" t="e">
        <f t="shared" si="170"/>
        <v>#N/A</v>
      </c>
      <c r="FF20" s="97" t="e">
        <f t="shared" si="171"/>
        <v>#N/A</v>
      </c>
      <c r="FG20" s="97" t="e">
        <f t="shared" si="172"/>
        <v>#N/A</v>
      </c>
      <c r="FH20" s="97" t="e">
        <f t="shared" si="173"/>
        <v>#N/A</v>
      </c>
      <c r="FI20" s="97" t="e">
        <f t="shared" si="174"/>
        <v>#N/A</v>
      </c>
      <c r="FJ20" s="97" t="e">
        <f t="shared" si="175"/>
        <v>#N/A</v>
      </c>
      <c r="FK20" s="97" t="e">
        <f t="shared" si="176"/>
        <v>#N/A</v>
      </c>
      <c r="FL20" s="97" t="e">
        <f t="shared" si="177"/>
        <v>#N/A</v>
      </c>
      <c r="FM20" s="97" t="e">
        <f t="shared" si="178"/>
        <v>#N/A</v>
      </c>
      <c r="FN20" s="97" t="e">
        <f t="shared" si="179"/>
        <v>#N/A</v>
      </c>
      <c r="FO20" s="97" t="e">
        <f t="shared" si="180"/>
        <v>#N/A</v>
      </c>
      <c r="FP20" s="97" t="e">
        <f t="shared" si="181"/>
        <v>#N/A</v>
      </c>
      <c r="FQ20" s="97" t="e">
        <f t="shared" si="182"/>
        <v>#N/A</v>
      </c>
      <c r="FR20" s="97" t="e">
        <f t="shared" si="183"/>
        <v>#N/A</v>
      </c>
      <c r="FS20" s="97" t="e">
        <f t="shared" si="184"/>
        <v>#N/A</v>
      </c>
      <c r="FT20" s="97" t="e">
        <f t="shared" si="185"/>
        <v>#N/A</v>
      </c>
      <c r="FU20" s="97" t="e">
        <f t="shared" si="186"/>
        <v>#N/A</v>
      </c>
      <c r="FV20" s="97" t="e">
        <f t="shared" si="187"/>
        <v>#N/A</v>
      </c>
      <c r="FW20" s="97" t="e">
        <f t="shared" si="188"/>
        <v>#N/A</v>
      </c>
      <c r="FX20" s="97" t="e">
        <f t="shared" si="189"/>
        <v>#N/A</v>
      </c>
      <c r="FY20" s="97" t="e">
        <f t="shared" si="190"/>
        <v>#N/A</v>
      </c>
      <c r="FZ20" s="97" t="e">
        <f t="shared" si="191"/>
        <v>#N/A</v>
      </c>
      <c r="GA20" s="97" t="e">
        <f t="shared" si="192"/>
        <v>#N/A</v>
      </c>
      <c r="GB20" s="97" t="e">
        <f t="shared" si="193"/>
        <v>#N/A</v>
      </c>
      <c r="GC20" s="97" t="e">
        <f t="shared" si="194"/>
        <v>#N/A</v>
      </c>
      <c r="GD20" s="97" t="e">
        <f t="shared" si="195"/>
        <v>#N/A</v>
      </c>
      <c r="GE20" s="97" t="e">
        <f t="shared" si="196"/>
        <v>#N/A</v>
      </c>
      <c r="GF20" s="97" t="e">
        <f t="shared" si="197"/>
        <v>#N/A</v>
      </c>
      <c r="GG20" s="97" t="e">
        <f t="shared" si="198"/>
        <v>#N/A</v>
      </c>
      <c r="GH20" s="97" t="e">
        <f t="shared" si="199"/>
        <v>#N/A</v>
      </c>
      <c r="GI20" s="97" t="e">
        <f t="shared" si="200"/>
        <v>#N/A</v>
      </c>
      <c r="GJ20" s="97" t="e">
        <f t="shared" si="201"/>
        <v>#N/A</v>
      </c>
      <c r="GK20" s="97" t="e">
        <f t="shared" si="202"/>
        <v>#N/A</v>
      </c>
      <c r="GL20" s="97" t="e">
        <f t="shared" si="203"/>
        <v>#N/A</v>
      </c>
      <c r="GM20" s="97" t="e">
        <f t="shared" si="204"/>
        <v>#N/A</v>
      </c>
      <c r="GN20" s="97" t="e">
        <f t="shared" si="205"/>
        <v>#N/A</v>
      </c>
      <c r="GO20" s="97" t="e">
        <f t="shared" si="206"/>
        <v>#N/A</v>
      </c>
      <c r="GP20" s="97" t="e">
        <f t="shared" si="207"/>
        <v>#N/A</v>
      </c>
      <c r="GQ20" s="97" t="e">
        <f t="shared" si="208"/>
        <v>#N/A</v>
      </c>
      <c r="GR20" s="97" t="e">
        <f t="shared" si="209"/>
        <v>#N/A</v>
      </c>
      <c r="GS20" s="97" t="e">
        <f t="shared" si="210"/>
        <v>#N/A</v>
      </c>
      <c r="GT20" s="97" t="e">
        <f t="shared" si="211"/>
        <v>#N/A</v>
      </c>
      <c r="GU20" s="97" t="e">
        <f t="shared" si="212"/>
        <v>#N/A</v>
      </c>
      <c r="GV20" s="97" t="e">
        <f t="shared" si="213"/>
        <v>#N/A</v>
      </c>
      <c r="GW20" s="97" t="e">
        <f t="shared" si="214"/>
        <v>#N/A</v>
      </c>
      <c r="GX20" s="97" t="e">
        <f t="shared" si="215"/>
        <v>#N/A</v>
      </c>
      <c r="GY20" s="97" t="e">
        <f t="shared" si="216"/>
        <v>#N/A</v>
      </c>
      <c r="GZ20" s="97" t="e">
        <f t="shared" si="217"/>
        <v>#N/A</v>
      </c>
      <c r="HA20" s="97" t="e">
        <f t="shared" si="218"/>
        <v>#N/A</v>
      </c>
      <c r="HB20" s="97" t="e">
        <f t="shared" si="219"/>
        <v>#N/A</v>
      </c>
      <c r="HC20" s="97" t="e">
        <f t="shared" si="220"/>
        <v>#N/A</v>
      </c>
      <c r="HD20" s="97" t="e">
        <f t="shared" si="221"/>
        <v>#N/A</v>
      </c>
      <c r="HE20" s="97" t="e">
        <f t="shared" si="222"/>
        <v>#N/A</v>
      </c>
      <c r="HF20" s="97" t="e">
        <f t="shared" si="223"/>
        <v>#N/A</v>
      </c>
      <c r="HG20" s="97" t="e">
        <f t="shared" si="224"/>
        <v>#N/A</v>
      </c>
      <c r="HH20" s="97" t="e">
        <f t="shared" si="225"/>
        <v>#N/A</v>
      </c>
      <c r="HI20" s="97" t="e">
        <f t="shared" si="226"/>
        <v>#N/A</v>
      </c>
      <c r="HJ20" s="97" t="e">
        <f t="shared" si="227"/>
        <v>#N/A</v>
      </c>
      <c r="HK20" s="97" t="e">
        <f t="shared" si="228"/>
        <v>#N/A</v>
      </c>
      <c r="HL20" s="97" t="e">
        <f t="shared" si="229"/>
        <v>#N/A</v>
      </c>
      <c r="HM20" s="97" t="e">
        <f t="shared" si="230"/>
        <v>#N/A</v>
      </c>
      <c r="HN20" s="97" t="e">
        <f t="shared" si="231"/>
        <v>#N/A</v>
      </c>
      <c r="HO20" s="97" t="e">
        <f t="shared" si="232"/>
        <v>#N/A</v>
      </c>
      <c r="HP20" s="97" t="e">
        <f t="shared" si="233"/>
        <v>#N/A</v>
      </c>
      <c r="HQ20" s="97" t="e">
        <f t="shared" si="234"/>
        <v>#N/A</v>
      </c>
      <c r="HR20" s="97" t="e">
        <f t="shared" si="235"/>
        <v>#N/A</v>
      </c>
      <c r="HS20" s="97" t="e">
        <f t="shared" si="236"/>
        <v>#N/A</v>
      </c>
      <c r="HT20" s="97" t="e">
        <f t="shared" si="237"/>
        <v>#N/A</v>
      </c>
      <c r="HU20" s="97" t="e">
        <f t="shared" si="238"/>
        <v>#N/A</v>
      </c>
      <c r="HV20" s="97" t="e">
        <f t="shared" si="239"/>
        <v>#N/A</v>
      </c>
      <c r="HW20" s="97" t="e">
        <f t="shared" si="240"/>
        <v>#N/A</v>
      </c>
      <c r="HX20" s="97" t="e">
        <f t="shared" si="241"/>
        <v>#N/A</v>
      </c>
      <c r="HY20" s="97" t="e">
        <f t="shared" si="242"/>
        <v>#N/A</v>
      </c>
      <c r="HZ20" s="97" t="e">
        <f t="shared" si="243"/>
        <v>#N/A</v>
      </c>
      <c r="IA20" s="97" t="e">
        <f t="shared" si="244"/>
        <v>#N/A</v>
      </c>
      <c r="IB20" s="97" t="e">
        <f t="shared" si="245"/>
        <v>#N/A</v>
      </c>
      <c r="IC20" s="97" t="e">
        <f t="shared" si="246"/>
        <v>#N/A</v>
      </c>
      <c r="ID20" s="97" t="e">
        <f t="shared" si="247"/>
        <v>#N/A</v>
      </c>
      <c r="IE20" s="97" t="e">
        <f t="shared" si="248"/>
        <v>#N/A</v>
      </c>
      <c r="IF20" s="97" t="e">
        <f t="shared" si="249"/>
        <v>#N/A</v>
      </c>
      <c r="IG20" s="97" t="e">
        <f t="shared" si="250"/>
        <v>#N/A</v>
      </c>
      <c r="IH20" s="97" t="e">
        <f t="shared" si="251"/>
        <v>#N/A</v>
      </c>
      <c r="II20" s="97" t="e">
        <f t="shared" si="252"/>
        <v>#N/A</v>
      </c>
      <c r="IJ20" s="97" t="e">
        <f t="shared" si="253"/>
        <v>#N/A</v>
      </c>
      <c r="IK20" s="97" t="e">
        <f t="shared" si="254"/>
        <v>#N/A</v>
      </c>
      <c r="IL20" s="97" t="e">
        <f t="shared" si="255"/>
        <v>#N/A</v>
      </c>
      <c r="IM20" s="97" t="e">
        <f t="shared" si="256"/>
        <v>#N/A</v>
      </c>
      <c r="IN20" s="97" t="e">
        <f t="shared" si="257"/>
        <v>#N/A</v>
      </c>
      <c r="IO20" s="97" t="e">
        <f t="shared" si="258"/>
        <v>#N/A</v>
      </c>
      <c r="IP20" s="97" t="e">
        <f t="shared" si="259"/>
        <v>#N/A</v>
      </c>
      <c r="IQ20" s="97" t="e">
        <f t="shared" si="260"/>
        <v>#N/A</v>
      </c>
      <c r="IR20" s="97" t="e">
        <f t="shared" si="261"/>
        <v>#N/A</v>
      </c>
      <c r="IS20" s="97" t="e">
        <f t="shared" si="262"/>
        <v>#N/A</v>
      </c>
      <c r="IT20" s="97" t="e">
        <f t="shared" si="263"/>
        <v>#N/A</v>
      </c>
      <c r="IU20" s="97" t="e">
        <f t="shared" si="264"/>
        <v>#N/A</v>
      </c>
      <c r="IV20" s="97" t="e">
        <f t="shared" si="265"/>
        <v>#N/A</v>
      </c>
      <c r="IW20" s="97" t="e">
        <f t="shared" si="266"/>
        <v>#N/A</v>
      </c>
      <c r="IX20" s="97" t="e">
        <f t="shared" si="267"/>
        <v>#N/A</v>
      </c>
      <c r="IY20" s="97" t="e">
        <f t="shared" si="268"/>
        <v>#N/A</v>
      </c>
      <c r="IZ20" s="97" t="e">
        <f t="shared" si="269"/>
        <v>#N/A</v>
      </c>
      <c r="JA20" s="97" t="e">
        <f t="shared" si="270"/>
        <v>#N/A</v>
      </c>
      <c r="JB20" s="97" t="e">
        <f t="shared" si="271"/>
        <v>#N/A</v>
      </c>
      <c r="JC20" s="97" t="e">
        <f t="shared" si="272"/>
        <v>#N/A</v>
      </c>
      <c r="JD20" s="97" t="e">
        <f t="shared" si="273"/>
        <v>#N/A</v>
      </c>
      <c r="JE20" s="97" t="e">
        <f t="shared" si="274"/>
        <v>#N/A</v>
      </c>
      <c r="JF20" s="97" t="e">
        <f t="shared" si="275"/>
        <v>#N/A</v>
      </c>
      <c r="JG20" s="97" t="e">
        <f t="shared" si="276"/>
        <v>#N/A</v>
      </c>
      <c r="JH20" s="97" t="e">
        <f t="shared" si="277"/>
        <v>#N/A</v>
      </c>
      <c r="JI20" s="97" t="e">
        <f t="shared" si="278"/>
        <v>#N/A</v>
      </c>
      <c r="JJ20" s="97" t="e">
        <f t="shared" si="279"/>
        <v>#N/A</v>
      </c>
      <c r="JK20" s="97" t="e">
        <f t="shared" si="280"/>
        <v>#N/A</v>
      </c>
      <c r="JL20" s="97" t="e">
        <f t="shared" si="281"/>
        <v>#N/A</v>
      </c>
      <c r="JM20" s="97" t="e">
        <f t="shared" si="282"/>
        <v>#N/A</v>
      </c>
      <c r="JN20" s="97" t="e">
        <f t="shared" si="283"/>
        <v>#N/A</v>
      </c>
      <c r="JO20" s="97" t="e">
        <f t="shared" si="284"/>
        <v>#N/A</v>
      </c>
      <c r="JP20" s="97" t="e">
        <f t="shared" si="285"/>
        <v>#N/A</v>
      </c>
      <c r="JQ20" s="97" t="e">
        <f t="shared" si="286"/>
        <v>#N/A</v>
      </c>
      <c r="JR20" s="97" t="e">
        <f t="shared" si="287"/>
        <v>#N/A</v>
      </c>
      <c r="JS20" s="97" t="e">
        <f t="shared" si="288"/>
        <v>#N/A</v>
      </c>
      <c r="JT20" s="97" t="e">
        <f t="shared" si="289"/>
        <v>#N/A</v>
      </c>
      <c r="JU20" s="97" t="e">
        <f t="shared" si="290"/>
        <v>#N/A</v>
      </c>
      <c r="JV20" s="97" t="e">
        <f t="shared" si="291"/>
        <v>#N/A</v>
      </c>
      <c r="JW20" s="97" t="e">
        <f t="shared" si="292"/>
        <v>#N/A</v>
      </c>
      <c r="JX20" s="97" t="e">
        <f t="shared" si="293"/>
        <v>#N/A</v>
      </c>
      <c r="JY20" s="97" t="e">
        <f t="shared" si="294"/>
        <v>#N/A</v>
      </c>
      <c r="JZ20" s="97" t="e">
        <f t="shared" si="295"/>
        <v>#N/A</v>
      </c>
      <c r="KA20" s="97" t="e">
        <f t="shared" si="296"/>
        <v>#N/A</v>
      </c>
      <c r="KB20" s="97" t="e">
        <f t="shared" si="297"/>
        <v>#N/A</v>
      </c>
      <c r="KC20" s="97" t="e">
        <f t="shared" si="298"/>
        <v>#N/A</v>
      </c>
      <c r="KD20" s="97" t="e">
        <f t="shared" si="299"/>
        <v>#N/A</v>
      </c>
      <c r="KE20" s="97" t="e">
        <f t="shared" si="300"/>
        <v>#N/A</v>
      </c>
      <c r="KF20" s="97" t="e">
        <f t="shared" si="301"/>
        <v>#N/A</v>
      </c>
      <c r="KG20" s="97" t="e">
        <f t="shared" si="302"/>
        <v>#N/A</v>
      </c>
      <c r="KH20" s="97" t="e">
        <f t="shared" si="303"/>
        <v>#N/A</v>
      </c>
      <c r="KI20" s="97" t="e">
        <f t="shared" si="304"/>
        <v>#N/A</v>
      </c>
      <c r="KJ20" s="97" t="e">
        <f t="shared" si="305"/>
        <v>#N/A</v>
      </c>
      <c r="KK20" s="97" t="e">
        <f t="shared" si="306"/>
        <v>#N/A</v>
      </c>
      <c r="KL20" s="97" t="e">
        <f t="shared" si="307"/>
        <v>#N/A</v>
      </c>
      <c r="KM20" s="97" t="e">
        <f t="shared" si="308"/>
        <v>#N/A</v>
      </c>
      <c r="KN20" s="97" t="e">
        <f t="shared" si="309"/>
        <v>#N/A</v>
      </c>
    </row>
    <row r="21" spans="1:300" x14ac:dyDescent="0.3"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97"/>
      <c r="FZ21" s="97"/>
      <c r="GA21" s="97"/>
      <c r="GB21" s="97"/>
      <c r="GC21" s="97"/>
      <c r="GD21" s="97"/>
      <c r="GE21" s="97"/>
      <c r="GF21" s="97"/>
      <c r="GG21" s="97"/>
      <c r="GH21" s="97"/>
      <c r="GI21" s="97"/>
      <c r="GJ21" s="97"/>
      <c r="GK21" s="97"/>
      <c r="GL21" s="97"/>
      <c r="GM21" s="97"/>
      <c r="GN21" s="97"/>
      <c r="GO21" s="97"/>
      <c r="GP21" s="97"/>
      <c r="GQ21" s="97"/>
      <c r="GR21" s="97"/>
      <c r="GS21" s="97"/>
      <c r="GT21" s="97"/>
      <c r="GU21" s="97"/>
      <c r="GV21" s="97"/>
      <c r="GW21" s="97"/>
      <c r="GX21" s="97"/>
      <c r="GY21" s="97"/>
      <c r="GZ21" s="97"/>
      <c r="HA21" s="97"/>
      <c r="HB21" s="97"/>
      <c r="HC21" s="97"/>
      <c r="HD21" s="97"/>
      <c r="HE21" s="97"/>
      <c r="HF21" s="97"/>
      <c r="HG21" s="97"/>
      <c r="HH21" s="97"/>
      <c r="HI21" s="97"/>
      <c r="HJ21" s="97"/>
      <c r="HK21" s="97"/>
      <c r="HL21" s="97"/>
      <c r="HM21" s="97"/>
      <c r="HN21" s="97"/>
      <c r="HO21" s="97"/>
      <c r="HP21" s="97"/>
      <c r="HQ21" s="97"/>
      <c r="HR21" s="97"/>
      <c r="HS21" s="97"/>
      <c r="HT21" s="97"/>
      <c r="HU21" s="97"/>
      <c r="HV21" s="97"/>
      <c r="HW21" s="97"/>
      <c r="HX21" s="97"/>
      <c r="HY21" s="97"/>
      <c r="HZ21" s="97"/>
      <c r="IA21" s="97"/>
      <c r="IB21" s="97"/>
      <c r="IC21" s="97"/>
      <c r="ID21" s="97"/>
      <c r="IE21" s="97"/>
      <c r="IF21" s="97"/>
      <c r="IG21" s="97"/>
      <c r="IH21" s="97"/>
      <c r="II21" s="97"/>
      <c r="IJ21" s="97"/>
      <c r="IK21" s="97"/>
      <c r="IL21" s="97"/>
      <c r="IM21" s="97"/>
      <c r="IN21" s="97"/>
      <c r="IO21" s="97"/>
      <c r="IP21" s="97"/>
      <c r="IQ21" s="97"/>
      <c r="IR21" s="97"/>
      <c r="IS21" s="97"/>
      <c r="IT21" s="97"/>
      <c r="IU21" s="97"/>
      <c r="IV21" s="97"/>
      <c r="IW21" s="97"/>
      <c r="IX21" s="97"/>
      <c r="IY21" s="97"/>
      <c r="IZ21" s="97"/>
      <c r="JA21" s="97"/>
      <c r="JB21" s="97"/>
      <c r="JC21" s="97"/>
      <c r="JD21" s="97"/>
      <c r="JE21" s="97"/>
      <c r="JF21" s="97"/>
      <c r="JG21" s="97"/>
      <c r="JH21" s="97"/>
      <c r="JI21" s="97"/>
      <c r="JJ21" s="97"/>
      <c r="JK21" s="97"/>
      <c r="JL21" s="97"/>
      <c r="JM21" s="97"/>
      <c r="JN21" s="97"/>
      <c r="JO21" s="97"/>
      <c r="JP21" s="97"/>
      <c r="JQ21" s="97"/>
      <c r="JR21" s="97"/>
      <c r="JS21" s="97"/>
      <c r="JT21" s="97"/>
      <c r="JU21" s="97"/>
      <c r="JV21" s="97"/>
      <c r="JW21" s="97"/>
      <c r="JX21" s="97"/>
      <c r="JY21" s="97"/>
      <c r="JZ21" s="97"/>
      <c r="KA21" s="97"/>
      <c r="KB21" s="97"/>
      <c r="KC21" s="97"/>
      <c r="KD21" s="97"/>
      <c r="KE21" s="97"/>
      <c r="KF21" s="97"/>
      <c r="KG21" s="97"/>
      <c r="KH21" s="97"/>
      <c r="KI21" s="97"/>
      <c r="KJ21" s="97"/>
      <c r="KK21" s="97"/>
      <c r="KL21" s="97"/>
      <c r="KM21" s="97"/>
      <c r="KN21" s="97"/>
    </row>
    <row r="22" spans="1:300" x14ac:dyDescent="0.3"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</row>
    <row r="23" spans="1:300" x14ac:dyDescent="0.3"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7">
        <f t="shared" ref="G25:G31" si="607">AVERAGE(E14:G14)</f>
        <v>0.27049993459236288</v>
      </c>
      <c r="H25" s="97">
        <f t="shared" ref="H25:BP25" si="608">AVERAGE(F14:H14)</f>
        <v>0.2495262844602617</v>
      </c>
      <c r="I25" s="97">
        <f t="shared" si="608"/>
        <v>0.24403006875284414</v>
      </c>
      <c r="J25" s="97">
        <f t="shared" si="608"/>
        <v>0.23373312897666207</v>
      </c>
      <c r="K25" s="97">
        <f t="shared" si="608"/>
        <v>0.25374486600422136</v>
      </c>
      <c r="L25" s="97">
        <f t="shared" si="608"/>
        <v>0.27167608524185255</v>
      </c>
      <c r="M25" s="97">
        <f t="shared" si="608"/>
        <v>0.2837174121513597</v>
      </c>
      <c r="N25" s="97">
        <f t="shared" si="608"/>
        <v>0.27798676891141499</v>
      </c>
      <c r="O25" s="97">
        <f t="shared" si="608"/>
        <v>0.27213073757024314</v>
      </c>
      <c r="P25" s="97">
        <f t="shared" si="608"/>
        <v>0.25810854602834027</v>
      </c>
      <c r="Q25" s="97">
        <f t="shared" si="608"/>
        <v>0.24850634559237003</v>
      </c>
      <c r="R25" s="97">
        <f t="shared" si="608"/>
        <v>0.24780174429306254</v>
      </c>
      <c r="S25" s="97">
        <f t="shared" si="608"/>
        <v>0.24989873005169269</v>
      </c>
      <c r="T25" s="97">
        <f t="shared" si="608"/>
        <v>0.23753340023376338</v>
      </c>
      <c r="U25" s="97">
        <f t="shared" si="608"/>
        <v>0.2154417606746426</v>
      </c>
      <c r="V25" s="97">
        <f t="shared" si="608"/>
        <v>0.19929465106422248</v>
      </c>
      <c r="W25" s="97">
        <f t="shared" si="608"/>
        <v>0.19227818624972234</v>
      </c>
      <c r="X25" s="97">
        <f t="shared" si="608"/>
        <v>0.19447168837066076</v>
      </c>
      <c r="Y25" s="97">
        <f t="shared" si="608"/>
        <v>0.20001372525716041</v>
      </c>
      <c r="Z25" s="97">
        <f t="shared" si="608"/>
        <v>0.20307110605044287</v>
      </c>
      <c r="AA25" s="97">
        <f t="shared" si="608"/>
        <v>0.19533254360031682</v>
      </c>
      <c r="AB25" s="97">
        <f t="shared" si="608"/>
        <v>0.18135677475218834</v>
      </c>
      <c r="AC25" s="97">
        <f t="shared" si="608"/>
        <v>0.16735308965157927</v>
      </c>
      <c r="AD25" s="97">
        <f t="shared" si="608"/>
        <v>0.15450336797480055</v>
      </c>
      <c r="AE25" s="97">
        <f t="shared" si="608"/>
        <v>0.14696337946122986</v>
      </c>
      <c r="AF25" s="97">
        <f t="shared" si="608"/>
        <v>0.14175958004539649</v>
      </c>
      <c r="AG25" s="97">
        <f t="shared" si="608"/>
        <v>0.1388889596315408</v>
      </c>
      <c r="AH25" s="97" t="e">
        <f t="shared" si="608"/>
        <v>#N/A</v>
      </c>
      <c r="AI25" s="97" t="e">
        <f t="shared" si="608"/>
        <v>#N/A</v>
      </c>
      <c r="AJ25" s="97" t="e">
        <f t="shared" si="608"/>
        <v>#N/A</v>
      </c>
      <c r="AK25" s="97" t="e">
        <f t="shared" si="608"/>
        <v>#N/A</v>
      </c>
      <c r="AL25" s="97" t="e">
        <f t="shared" si="608"/>
        <v>#N/A</v>
      </c>
      <c r="AM25" s="97" t="e">
        <f t="shared" si="608"/>
        <v>#N/A</v>
      </c>
      <c r="AN25" s="97" t="e">
        <f t="shared" si="608"/>
        <v>#N/A</v>
      </c>
      <c r="AO25" s="97" t="e">
        <f t="shared" si="608"/>
        <v>#N/A</v>
      </c>
      <c r="AP25" s="97" t="e">
        <f t="shared" si="608"/>
        <v>#N/A</v>
      </c>
      <c r="AQ25" s="97" t="e">
        <f t="shared" si="608"/>
        <v>#N/A</v>
      </c>
      <c r="AR25" s="97" t="e">
        <f t="shared" si="608"/>
        <v>#N/A</v>
      </c>
      <c r="AS25" s="97" t="e">
        <f t="shared" si="608"/>
        <v>#N/A</v>
      </c>
      <c r="AT25" s="97" t="e">
        <f t="shared" si="608"/>
        <v>#N/A</v>
      </c>
      <c r="AU25" s="97" t="e">
        <f t="shared" si="608"/>
        <v>#N/A</v>
      </c>
      <c r="AV25" s="97" t="e">
        <f t="shared" si="608"/>
        <v>#N/A</v>
      </c>
      <c r="AW25" s="97" t="e">
        <f t="shared" si="608"/>
        <v>#N/A</v>
      </c>
      <c r="AX25" s="97" t="e">
        <f t="shared" si="608"/>
        <v>#N/A</v>
      </c>
      <c r="AY25" s="97" t="e">
        <f t="shared" si="608"/>
        <v>#N/A</v>
      </c>
      <c r="AZ25" s="97" t="e">
        <f t="shared" si="608"/>
        <v>#N/A</v>
      </c>
      <c r="BA25" s="97" t="e">
        <f t="shared" si="608"/>
        <v>#N/A</v>
      </c>
      <c r="BB25" s="97" t="e">
        <f t="shared" si="608"/>
        <v>#N/A</v>
      </c>
      <c r="BC25" s="97" t="e">
        <f t="shared" si="608"/>
        <v>#N/A</v>
      </c>
      <c r="BD25" s="97" t="e">
        <f t="shared" si="608"/>
        <v>#N/A</v>
      </c>
      <c r="BE25" s="97" t="e">
        <f t="shared" si="608"/>
        <v>#N/A</v>
      </c>
      <c r="BF25" s="97" t="e">
        <f t="shared" si="608"/>
        <v>#N/A</v>
      </c>
      <c r="BG25" s="97" t="e">
        <f t="shared" si="608"/>
        <v>#N/A</v>
      </c>
      <c r="BH25" s="97" t="e">
        <f t="shared" si="608"/>
        <v>#N/A</v>
      </c>
      <c r="BI25" s="97" t="e">
        <f t="shared" si="608"/>
        <v>#N/A</v>
      </c>
      <c r="BJ25" s="97" t="e">
        <f t="shared" si="608"/>
        <v>#N/A</v>
      </c>
      <c r="BK25" s="97" t="e">
        <f t="shared" si="608"/>
        <v>#N/A</v>
      </c>
      <c r="BL25" s="97" t="e">
        <f t="shared" si="608"/>
        <v>#N/A</v>
      </c>
      <c r="BM25" s="97" t="e">
        <f t="shared" si="608"/>
        <v>#N/A</v>
      </c>
      <c r="BN25" s="97" t="e">
        <f t="shared" si="608"/>
        <v>#N/A</v>
      </c>
      <c r="BO25" s="97" t="e">
        <f t="shared" si="608"/>
        <v>#N/A</v>
      </c>
      <c r="BP25" s="97" t="e">
        <f t="shared" si="608"/>
        <v>#N/A</v>
      </c>
      <c r="BQ25" s="97" t="e">
        <f t="shared" ref="BQ25" si="609">AVERAGE(BO14:BQ14)</f>
        <v>#N/A</v>
      </c>
      <c r="BR25" s="97" t="e">
        <f t="shared" ref="BR25" si="610">AVERAGE(BP14:BR14)</f>
        <v>#N/A</v>
      </c>
      <c r="BS25" s="97" t="e">
        <f t="shared" ref="BS25" si="611">AVERAGE(BQ14:BS14)</f>
        <v>#N/A</v>
      </c>
      <c r="BT25" s="97" t="e">
        <f t="shared" ref="BT25" si="612">AVERAGE(BR14:BT14)</f>
        <v>#N/A</v>
      </c>
      <c r="BU25" s="97" t="e">
        <f t="shared" ref="BU25" si="613">AVERAGE(BS14:BU14)</f>
        <v>#N/A</v>
      </c>
      <c r="BV25" s="97" t="e">
        <f t="shared" ref="BV25" si="614">AVERAGE(BT14:BV14)</f>
        <v>#N/A</v>
      </c>
      <c r="BW25" s="97" t="e">
        <f t="shared" ref="BW25" si="615">AVERAGE(BU14:BW14)</f>
        <v>#N/A</v>
      </c>
      <c r="BX25" s="97" t="e">
        <f t="shared" ref="BX25" si="616">AVERAGE(BV14:BX14)</f>
        <v>#N/A</v>
      </c>
      <c r="BY25" s="97" t="e">
        <f t="shared" ref="BY25" si="617">AVERAGE(BW14:BY14)</f>
        <v>#N/A</v>
      </c>
      <c r="BZ25" s="97" t="e">
        <f t="shared" ref="BZ25" si="618">AVERAGE(BX14:BZ14)</f>
        <v>#N/A</v>
      </c>
      <c r="CA25" s="97" t="e">
        <f t="shared" ref="CA25" si="619">AVERAGE(BY14:CA14)</f>
        <v>#N/A</v>
      </c>
      <c r="CB25" s="97" t="e">
        <f t="shared" ref="CB25" si="620">AVERAGE(BZ14:CB14)</f>
        <v>#N/A</v>
      </c>
      <c r="CC25" s="97" t="e">
        <f t="shared" ref="CC25" si="621">AVERAGE(CA14:CC14)</f>
        <v>#N/A</v>
      </c>
      <c r="CD25" s="97" t="e">
        <f t="shared" ref="CD25" si="622">AVERAGE(CB14:CD14)</f>
        <v>#N/A</v>
      </c>
      <c r="CE25" s="97" t="e">
        <f t="shared" ref="CE25" si="623">AVERAGE(CC14:CE14)</f>
        <v>#N/A</v>
      </c>
      <c r="CF25" s="97" t="e">
        <f t="shared" ref="CF25" si="624">AVERAGE(CD14:CF14)</f>
        <v>#N/A</v>
      </c>
      <c r="CG25" s="97" t="e">
        <f t="shared" ref="CG25" si="625">AVERAGE(CE14:CG14)</f>
        <v>#N/A</v>
      </c>
      <c r="CH25" s="97" t="e">
        <f t="shared" ref="CH25" si="626">AVERAGE(CF14:CH14)</f>
        <v>#N/A</v>
      </c>
      <c r="CI25" s="97" t="e">
        <f t="shared" ref="CI25" si="627">AVERAGE(CG14:CI14)</f>
        <v>#N/A</v>
      </c>
      <c r="CJ25" s="97" t="e">
        <f t="shared" ref="CJ25" si="628">AVERAGE(CH14:CJ14)</f>
        <v>#N/A</v>
      </c>
      <c r="CK25" s="97" t="e">
        <f t="shared" ref="CK25" si="629">AVERAGE(CI14:CK14)</f>
        <v>#N/A</v>
      </c>
      <c r="CL25" s="97" t="e">
        <f t="shared" ref="CL25" si="630">AVERAGE(CJ14:CL14)</f>
        <v>#N/A</v>
      </c>
      <c r="CM25" s="97" t="e">
        <f t="shared" ref="CM25" si="631">AVERAGE(CK14:CM14)</f>
        <v>#N/A</v>
      </c>
      <c r="CN25" s="97" t="e">
        <f t="shared" ref="CN25" si="632">AVERAGE(CL14:CN14)</f>
        <v>#N/A</v>
      </c>
      <c r="CO25" s="97" t="e">
        <f t="shared" ref="CO25" si="633">AVERAGE(CM14:CO14)</f>
        <v>#N/A</v>
      </c>
      <c r="CP25" s="97" t="e">
        <f t="shared" ref="CP25" si="634">AVERAGE(CN14:CP14)</f>
        <v>#N/A</v>
      </c>
      <c r="CQ25" s="97" t="e">
        <f t="shared" ref="CQ25" si="635">AVERAGE(CO14:CQ14)</f>
        <v>#N/A</v>
      </c>
      <c r="CR25" s="97" t="e">
        <f t="shared" ref="CR25" si="636">AVERAGE(CP14:CR14)</f>
        <v>#N/A</v>
      </c>
      <c r="CS25" s="97" t="e">
        <f t="shared" ref="CS25" si="637">AVERAGE(CQ14:CS14)</f>
        <v>#N/A</v>
      </c>
      <c r="CT25" s="97" t="e">
        <f t="shared" ref="CT25" si="638">AVERAGE(CR14:CT14)</f>
        <v>#N/A</v>
      </c>
      <c r="CU25" s="97" t="e">
        <f t="shared" ref="CU25" si="639">AVERAGE(CS14:CU14)</f>
        <v>#N/A</v>
      </c>
      <c r="CV25" s="97" t="e">
        <f t="shared" ref="CV25" si="640">AVERAGE(CT14:CV14)</f>
        <v>#N/A</v>
      </c>
      <c r="CW25" s="97" t="e">
        <f t="shared" ref="CW25" si="641">AVERAGE(CU14:CW14)</f>
        <v>#N/A</v>
      </c>
      <c r="CX25" s="97" t="e">
        <f t="shared" ref="CX25" si="642">AVERAGE(CV14:CX14)</f>
        <v>#N/A</v>
      </c>
      <c r="CY25" s="97" t="e">
        <f t="shared" ref="CY25" si="643">AVERAGE(CW14:CY14)</f>
        <v>#N/A</v>
      </c>
      <c r="CZ25" s="97" t="e">
        <f t="shared" ref="CZ25" si="644">AVERAGE(CX14:CZ14)</f>
        <v>#N/A</v>
      </c>
      <c r="DA25" s="97" t="e">
        <f t="shared" ref="DA25" si="645">AVERAGE(CY14:DA14)</f>
        <v>#N/A</v>
      </c>
      <c r="DB25" s="97" t="e">
        <f t="shared" ref="DB25" si="646">AVERAGE(CZ14:DB14)</f>
        <v>#N/A</v>
      </c>
      <c r="DC25" s="97" t="e">
        <f t="shared" ref="DC25" si="647">AVERAGE(DA14:DC14)</f>
        <v>#N/A</v>
      </c>
      <c r="DD25" s="97" t="e">
        <f t="shared" ref="DD25" si="648">AVERAGE(DB14:DD14)</f>
        <v>#N/A</v>
      </c>
      <c r="DE25" s="97" t="e">
        <f t="shared" ref="DE25" si="649">AVERAGE(DC14:DE14)</f>
        <v>#N/A</v>
      </c>
      <c r="DF25" s="97" t="e">
        <f t="shared" ref="DF25" si="650">AVERAGE(DD14:DF14)</f>
        <v>#N/A</v>
      </c>
      <c r="DG25" s="97" t="e">
        <f t="shared" ref="DG25" si="651">AVERAGE(DE14:DG14)</f>
        <v>#N/A</v>
      </c>
      <c r="DH25" s="97" t="e">
        <f t="shared" ref="DH25" si="652">AVERAGE(DF14:DH14)</f>
        <v>#N/A</v>
      </c>
      <c r="DI25" s="97" t="e">
        <f t="shared" ref="DI25" si="653">AVERAGE(DG14:DI14)</f>
        <v>#N/A</v>
      </c>
      <c r="DJ25" s="97" t="e">
        <f t="shared" ref="DJ25" si="654">AVERAGE(DH14:DJ14)</f>
        <v>#N/A</v>
      </c>
      <c r="DK25" s="97" t="e">
        <f t="shared" ref="DK25" si="655">AVERAGE(DI14:DK14)</f>
        <v>#N/A</v>
      </c>
      <c r="DL25" s="97" t="e">
        <f t="shared" ref="DL25" si="656">AVERAGE(DJ14:DL14)</f>
        <v>#N/A</v>
      </c>
      <c r="DM25" s="97" t="e">
        <f t="shared" ref="DM25" si="657">AVERAGE(DK14:DM14)</f>
        <v>#N/A</v>
      </c>
      <c r="DN25" s="97" t="e">
        <f t="shared" ref="DN25" si="658">AVERAGE(DL14:DN14)</f>
        <v>#N/A</v>
      </c>
      <c r="DO25" s="97" t="e">
        <f t="shared" ref="DO25" si="659">AVERAGE(DM14:DO14)</f>
        <v>#N/A</v>
      </c>
      <c r="DP25" s="97" t="e">
        <f t="shared" ref="DP25" si="660">AVERAGE(DN14:DP14)</f>
        <v>#N/A</v>
      </c>
      <c r="DQ25" s="97" t="e">
        <f t="shared" ref="DQ25" si="661">AVERAGE(DO14:DQ14)</f>
        <v>#N/A</v>
      </c>
      <c r="DR25" s="97" t="e">
        <f t="shared" ref="DR25" si="662">AVERAGE(DP14:DR14)</f>
        <v>#N/A</v>
      </c>
      <c r="DS25" s="97" t="e">
        <f t="shared" ref="DS25" si="663">AVERAGE(DQ14:DS14)</f>
        <v>#N/A</v>
      </c>
      <c r="DT25" s="97" t="e">
        <f t="shared" ref="DT25" si="664">AVERAGE(DR14:DT14)</f>
        <v>#N/A</v>
      </c>
      <c r="DU25" s="97" t="e">
        <f t="shared" ref="DU25" si="665">AVERAGE(DS14:DU14)</f>
        <v>#N/A</v>
      </c>
      <c r="DV25" s="97" t="e">
        <f t="shared" ref="DV25" si="666">AVERAGE(DT14:DV14)</f>
        <v>#N/A</v>
      </c>
      <c r="DW25" s="97" t="e">
        <f t="shared" ref="DW25" si="667">AVERAGE(DU14:DW14)</f>
        <v>#N/A</v>
      </c>
      <c r="DX25" s="97" t="e">
        <f t="shared" ref="DX25" si="668">AVERAGE(DV14:DX14)</f>
        <v>#N/A</v>
      </c>
      <c r="DY25" s="97" t="e">
        <f t="shared" ref="DY25" si="669">AVERAGE(DW14:DY14)</f>
        <v>#N/A</v>
      </c>
      <c r="DZ25" s="97" t="e">
        <f t="shared" ref="DZ25" si="670">AVERAGE(DX14:DZ14)</f>
        <v>#N/A</v>
      </c>
      <c r="EA25" s="97" t="e">
        <f t="shared" ref="EA25" si="671">AVERAGE(DY14:EA14)</f>
        <v>#N/A</v>
      </c>
      <c r="EB25" s="97" t="e">
        <f t="shared" ref="EB25" si="672">AVERAGE(DZ14:EB14)</f>
        <v>#N/A</v>
      </c>
      <c r="EC25" s="97" t="e">
        <f t="shared" ref="EC25" si="673">AVERAGE(EA14:EC14)</f>
        <v>#N/A</v>
      </c>
      <c r="ED25" s="97" t="e">
        <f t="shared" ref="ED25" si="674">AVERAGE(EB14:ED14)</f>
        <v>#N/A</v>
      </c>
      <c r="EE25" s="97" t="e">
        <f t="shared" ref="EE25" si="675">AVERAGE(EC14:EE14)</f>
        <v>#N/A</v>
      </c>
      <c r="EF25" s="97" t="e">
        <f t="shared" ref="EF25" si="676">AVERAGE(ED14:EF14)</f>
        <v>#N/A</v>
      </c>
      <c r="EG25" s="97" t="e">
        <f t="shared" ref="EG25" si="677">AVERAGE(EE14:EG14)</f>
        <v>#N/A</v>
      </c>
      <c r="EH25" s="97" t="e">
        <f t="shared" ref="EH25" si="678">AVERAGE(EF14:EH14)</f>
        <v>#N/A</v>
      </c>
      <c r="EI25" s="97" t="e">
        <f t="shared" ref="EI25" si="679">AVERAGE(EG14:EI14)</f>
        <v>#N/A</v>
      </c>
      <c r="EJ25" s="97" t="e">
        <f t="shared" ref="EJ25" si="680">AVERAGE(EH14:EJ14)</f>
        <v>#N/A</v>
      </c>
      <c r="EK25" s="97" t="e">
        <f t="shared" ref="EK25" si="681">AVERAGE(EI14:EK14)</f>
        <v>#N/A</v>
      </c>
      <c r="EL25" s="97" t="e">
        <f t="shared" ref="EL25" si="682">AVERAGE(EJ14:EL14)</f>
        <v>#N/A</v>
      </c>
      <c r="EM25" s="97" t="e">
        <f t="shared" ref="EM25" si="683">AVERAGE(EK14:EM14)</f>
        <v>#N/A</v>
      </c>
      <c r="EN25" s="97" t="e">
        <f t="shared" ref="EN25" si="684">AVERAGE(EL14:EN14)</f>
        <v>#N/A</v>
      </c>
      <c r="EO25" s="97" t="e">
        <f t="shared" ref="EO25" si="685">AVERAGE(EM14:EO14)</f>
        <v>#N/A</v>
      </c>
      <c r="EP25" s="97" t="e">
        <f t="shared" ref="EP25" si="686">AVERAGE(EN14:EP14)</f>
        <v>#N/A</v>
      </c>
      <c r="EQ25" s="97" t="e">
        <f t="shared" ref="EQ25" si="687">AVERAGE(EO14:EQ14)</f>
        <v>#N/A</v>
      </c>
      <c r="ER25" s="97" t="e">
        <f t="shared" ref="ER25" si="688">AVERAGE(EP14:ER14)</f>
        <v>#N/A</v>
      </c>
      <c r="ES25" s="97" t="e">
        <f t="shared" ref="ES25" si="689">AVERAGE(EQ14:ES14)</f>
        <v>#N/A</v>
      </c>
      <c r="ET25" s="97" t="e">
        <f t="shared" ref="ET25" si="690">AVERAGE(ER14:ET14)</f>
        <v>#N/A</v>
      </c>
      <c r="EU25" s="97" t="e">
        <f t="shared" ref="EU25" si="691">AVERAGE(ES14:EU14)</f>
        <v>#N/A</v>
      </c>
      <c r="EV25" s="97" t="e">
        <f t="shared" ref="EV25" si="692">AVERAGE(ET14:EV14)</f>
        <v>#N/A</v>
      </c>
      <c r="EW25" s="97" t="e">
        <f t="shared" ref="EW25" si="693">AVERAGE(EU14:EW14)</f>
        <v>#N/A</v>
      </c>
      <c r="EX25" s="97" t="e">
        <f t="shared" ref="EX25" si="694">AVERAGE(EV14:EX14)</f>
        <v>#N/A</v>
      </c>
      <c r="EY25" s="97" t="e">
        <f t="shared" ref="EY25" si="695">AVERAGE(EW14:EY14)</f>
        <v>#N/A</v>
      </c>
      <c r="EZ25" s="97" t="e">
        <f t="shared" ref="EZ25" si="696">AVERAGE(EX14:EZ14)</f>
        <v>#N/A</v>
      </c>
      <c r="FA25" s="97" t="e">
        <f t="shared" ref="FA25" si="697">AVERAGE(EY14:FA14)</f>
        <v>#N/A</v>
      </c>
      <c r="FB25" s="97" t="e">
        <f t="shared" ref="FB25" si="698">AVERAGE(EZ14:FB14)</f>
        <v>#N/A</v>
      </c>
      <c r="FC25" s="97" t="e">
        <f t="shared" ref="FC25" si="699">AVERAGE(FA14:FC14)</f>
        <v>#N/A</v>
      </c>
      <c r="FD25" s="97" t="e">
        <f t="shared" ref="FD25" si="700">AVERAGE(FB14:FD14)</f>
        <v>#N/A</v>
      </c>
      <c r="FE25" s="97" t="e">
        <f t="shared" ref="FE25" si="701">AVERAGE(FC14:FE14)</f>
        <v>#N/A</v>
      </c>
      <c r="FF25" s="97" t="e">
        <f t="shared" ref="FF25" si="702">AVERAGE(FD14:FF14)</f>
        <v>#N/A</v>
      </c>
      <c r="FG25" s="97" t="e">
        <f t="shared" ref="FG25" si="703">AVERAGE(FE14:FG14)</f>
        <v>#N/A</v>
      </c>
      <c r="FH25" s="97" t="e">
        <f t="shared" ref="FH25" si="704">AVERAGE(FF14:FH14)</f>
        <v>#N/A</v>
      </c>
      <c r="FI25" s="97" t="e">
        <f t="shared" ref="FI25" si="705">AVERAGE(FG14:FI14)</f>
        <v>#N/A</v>
      </c>
      <c r="FJ25" s="97" t="e">
        <f t="shared" ref="FJ25" si="706">AVERAGE(FH14:FJ14)</f>
        <v>#N/A</v>
      </c>
      <c r="FK25" s="97" t="e">
        <f t="shared" ref="FK25" si="707">AVERAGE(FI14:FK14)</f>
        <v>#N/A</v>
      </c>
      <c r="FL25" s="97" t="e">
        <f t="shared" ref="FL25" si="708">AVERAGE(FJ14:FL14)</f>
        <v>#N/A</v>
      </c>
      <c r="FM25" s="97" t="e">
        <f t="shared" ref="FM25" si="709">AVERAGE(FK14:FM14)</f>
        <v>#N/A</v>
      </c>
      <c r="FN25" s="97" t="e">
        <f t="shared" ref="FN25" si="710">AVERAGE(FL14:FN14)</f>
        <v>#N/A</v>
      </c>
      <c r="FO25" s="97" t="e">
        <f t="shared" ref="FO25" si="711">AVERAGE(FM14:FO14)</f>
        <v>#N/A</v>
      </c>
      <c r="FP25" s="97" t="e">
        <f t="shared" ref="FP25" si="712">AVERAGE(FN14:FP14)</f>
        <v>#N/A</v>
      </c>
      <c r="FQ25" s="97" t="e">
        <f t="shared" ref="FQ25" si="713">AVERAGE(FO14:FQ14)</f>
        <v>#N/A</v>
      </c>
      <c r="FR25" s="97" t="e">
        <f t="shared" ref="FR25" si="714">AVERAGE(FP14:FR14)</f>
        <v>#N/A</v>
      </c>
      <c r="FS25" s="97" t="e">
        <f t="shared" ref="FS25" si="715">AVERAGE(FQ14:FS14)</f>
        <v>#N/A</v>
      </c>
      <c r="FT25" s="97" t="e">
        <f t="shared" ref="FT25" si="716">AVERAGE(FR14:FT14)</f>
        <v>#N/A</v>
      </c>
      <c r="FU25" s="97" t="e">
        <f t="shared" ref="FU25" si="717">AVERAGE(FS14:FU14)</f>
        <v>#N/A</v>
      </c>
      <c r="FV25" s="97" t="e">
        <f t="shared" ref="FV25" si="718">AVERAGE(FT14:FV14)</f>
        <v>#N/A</v>
      </c>
      <c r="FW25" s="97" t="e">
        <f t="shared" ref="FW25" si="719">AVERAGE(FU14:FW14)</f>
        <v>#N/A</v>
      </c>
      <c r="FX25" s="97" t="e">
        <f t="shared" ref="FX25" si="720">AVERAGE(FV14:FX14)</f>
        <v>#N/A</v>
      </c>
      <c r="FY25" s="97" t="e">
        <f t="shared" ref="FY25" si="721">AVERAGE(FW14:FY14)</f>
        <v>#N/A</v>
      </c>
      <c r="FZ25" s="97" t="e">
        <f t="shared" ref="FZ25" si="722">AVERAGE(FX14:FZ14)</f>
        <v>#N/A</v>
      </c>
      <c r="GA25" s="97" t="e">
        <f t="shared" ref="GA25" si="723">AVERAGE(FY14:GA14)</f>
        <v>#N/A</v>
      </c>
      <c r="GB25" s="97" t="e">
        <f t="shared" ref="GB25" si="724">AVERAGE(FZ14:GB14)</f>
        <v>#N/A</v>
      </c>
      <c r="GC25" s="97" t="e">
        <f t="shared" ref="GC25" si="725">AVERAGE(GA14:GC14)</f>
        <v>#N/A</v>
      </c>
      <c r="GD25" s="97" t="e">
        <f t="shared" ref="GD25" si="726">AVERAGE(GB14:GD14)</f>
        <v>#N/A</v>
      </c>
      <c r="GE25" s="97" t="e">
        <f t="shared" ref="GE25" si="727">AVERAGE(GC14:GE14)</f>
        <v>#N/A</v>
      </c>
      <c r="GF25" s="97" t="e">
        <f t="shared" ref="GF25" si="728">AVERAGE(GD14:GF14)</f>
        <v>#N/A</v>
      </c>
      <c r="GG25" s="97" t="e">
        <f t="shared" ref="GG25" si="729">AVERAGE(GE14:GG14)</f>
        <v>#N/A</v>
      </c>
      <c r="GH25" s="97" t="e">
        <f t="shared" ref="GH25" si="730">AVERAGE(GF14:GH14)</f>
        <v>#N/A</v>
      </c>
      <c r="GI25" s="97" t="e">
        <f t="shared" ref="GI25" si="731">AVERAGE(GG14:GI14)</f>
        <v>#N/A</v>
      </c>
      <c r="GJ25" s="97" t="e">
        <f t="shared" ref="GJ25" si="732">AVERAGE(GH14:GJ14)</f>
        <v>#N/A</v>
      </c>
      <c r="GK25" s="97" t="e">
        <f t="shared" ref="GK25" si="733">AVERAGE(GI14:GK14)</f>
        <v>#N/A</v>
      </c>
      <c r="GL25" s="97" t="e">
        <f t="shared" ref="GL25" si="734">AVERAGE(GJ14:GL14)</f>
        <v>#N/A</v>
      </c>
      <c r="GM25" s="97" t="e">
        <f t="shared" ref="GM25" si="735">AVERAGE(GK14:GM14)</f>
        <v>#N/A</v>
      </c>
      <c r="GN25" s="97" t="e">
        <f t="shared" ref="GN25" si="736">AVERAGE(GL14:GN14)</f>
        <v>#N/A</v>
      </c>
      <c r="GO25" s="97" t="e">
        <f t="shared" ref="GO25" si="737">AVERAGE(GM14:GO14)</f>
        <v>#N/A</v>
      </c>
      <c r="GP25" s="97" t="e">
        <f t="shared" ref="GP25" si="738">AVERAGE(GN14:GP14)</f>
        <v>#N/A</v>
      </c>
      <c r="GQ25" s="97" t="e">
        <f t="shared" ref="GQ25" si="739">AVERAGE(GO14:GQ14)</f>
        <v>#N/A</v>
      </c>
      <c r="GR25" s="97" t="e">
        <f t="shared" ref="GR25" si="740">AVERAGE(GP14:GR14)</f>
        <v>#N/A</v>
      </c>
      <c r="GS25" s="97" t="e">
        <f t="shared" ref="GS25" si="741">AVERAGE(GQ14:GS14)</f>
        <v>#N/A</v>
      </c>
      <c r="GT25" s="97" t="e">
        <f t="shared" ref="GT25" si="742">AVERAGE(GR14:GT14)</f>
        <v>#N/A</v>
      </c>
      <c r="GU25" s="97" t="e">
        <f t="shared" ref="GU25" si="743">AVERAGE(GS14:GU14)</f>
        <v>#N/A</v>
      </c>
      <c r="GV25" s="97" t="e">
        <f t="shared" ref="GV25" si="744">AVERAGE(GT14:GV14)</f>
        <v>#N/A</v>
      </c>
      <c r="GW25" s="97" t="e">
        <f t="shared" ref="GW25" si="745">AVERAGE(GU14:GW14)</f>
        <v>#N/A</v>
      </c>
      <c r="GX25" s="97" t="e">
        <f t="shared" ref="GX25" si="746">AVERAGE(GV14:GX14)</f>
        <v>#N/A</v>
      </c>
      <c r="GY25" s="97" t="e">
        <f t="shared" ref="GY25" si="747">AVERAGE(GW14:GY14)</f>
        <v>#N/A</v>
      </c>
      <c r="GZ25" s="97" t="e">
        <f t="shared" ref="GZ25" si="748">AVERAGE(GX14:GZ14)</f>
        <v>#N/A</v>
      </c>
      <c r="HA25" s="97" t="e">
        <f t="shared" ref="HA25" si="749">AVERAGE(GY14:HA14)</f>
        <v>#N/A</v>
      </c>
      <c r="HB25" s="97" t="e">
        <f t="shared" ref="HB25" si="750">AVERAGE(GZ14:HB14)</f>
        <v>#N/A</v>
      </c>
      <c r="HC25" s="97" t="e">
        <f t="shared" ref="HC25" si="751">AVERAGE(HA14:HC14)</f>
        <v>#N/A</v>
      </c>
      <c r="HD25" s="97" t="e">
        <f t="shared" ref="HD25" si="752">AVERAGE(HB14:HD14)</f>
        <v>#N/A</v>
      </c>
      <c r="HE25" s="97" t="e">
        <f t="shared" ref="HE25" si="753">AVERAGE(HC14:HE14)</f>
        <v>#N/A</v>
      </c>
      <c r="HF25" s="97" t="e">
        <f t="shared" ref="HF25" si="754">AVERAGE(HD14:HF14)</f>
        <v>#N/A</v>
      </c>
      <c r="HG25" s="97" t="e">
        <f t="shared" ref="HG25" si="755">AVERAGE(HE14:HG14)</f>
        <v>#N/A</v>
      </c>
      <c r="HH25" s="97" t="e">
        <f t="shared" ref="HH25" si="756">AVERAGE(HF14:HH14)</f>
        <v>#N/A</v>
      </c>
      <c r="HI25" s="97" t="e">
        <f t="shared" ref="HI25" si="757">AVERAGE(HG14:HI14)</f>
        <v>#N/A</v>
      </c>
      <c r="HJ25" s="97" t="e">
        <f t="shared" ref="HJ25" si="758">AVERAGE(HH14:HJ14)</f>
        <v>#N/A</v>
      </c>
      <c r="HK25" s="97" t="e">
        <f t="shared" ref="HK25" si="759">AVERAGE(HI14:HK14)</f>
        <v>#N/A</v>
      </c>
      <c r="HL25" s="97" t="e">
        <f t="shared" ref="HL25" si="760">AVERAGE(HJ14:HL14)</f>
        <v>#N/A</v>
      </c>
      <c r="HM25" s="97" t="e">
        <f t="shared" ref="HM25" si="761">AVERAGE(HK14:HM14)</f>
        <v>#N/A</v>
      </c>
      <c r="HN25" s="97" t="e">
        <f t="shared" ref="HN25" si="762">AVERAGE(HL14:HN14)</f>
        <v>#N/A</v>
      </c>
      <c r="HO25" s="97" t="e">
        <f t="shared" ref="HO25" si="763">AVERAGE(HM14:HO14)</f>
        <v>#N/A</v>
      </c>
      <c r="HP25" s="97" t="e">
        <f t="shared" ref="HP25" si="764">AVERAGE(HN14:HP14)</f>
        <v>#N/A</v>
      </c>
      <c r="HQ25" s="97" t="e">
        <f t="shared" ref="HQ25" si="765">AVERAGE(HO14:HQ14)</f>
        <v>#N/A</v>
      </c>
      <c r="HR25" s="97" t="e">
        <f t="shared" ref="HR25" si="766">AVERAGE(HP14:HR14)</f>
        <v>#N/A</v>
      </c>
      <c r="HS25" s="97" t="e">
        <f t="shared" ref="HS25" si="767">AVERAGE(HQ14:HS14)</f>
        <v>#N/A</v>
      </c>
      <c r="HT25" s="97" t="e">
        <f t="shared" ref="HT25" si="768">AVERAGE(HR14:HT14)</f>
        <v>#N/A</v>
      </c>
      <c r="HU25" s="97" t="e">
        <f t="shared" ref="HU25" si="769">AVERAGE(HS14:HU14)</f>
        <v>#N/A</v>
      </c>
      <c r="HV25" s="97" t="e">
        <f t="shared" ref="HV25" si="770">AVERAGE(HT14:HV14)</f>
        <v>#N/A</v>
      </c>
      <c r="HW25" s="97" t="e">
        <f t="shared" ref="HW25" si="771">AVERAGE(HU14:HW14)</f>
        <v>#N/A</v>
      </c>
      <c r="HX25" s="97" t="e">
        <f t="shared" ref="HX25" si="772">AVERAGE(HV14:HX14)</f>
        <v>#N/A</v>
      </c>
      <c r="HY25" s="97" t="e">
        <f t="shared" ref="HY25" si="773">AVERAGE(HW14:HY14)</f>
        <v>#N/A</v>
      </c>
      <c r="HZ25" s="97" t="e">
        <f t="shared" ref="HZ25" si="774">AVERAGE(HX14:HZ14)</f>
        <v>#N/A</v>
      </c>
      <c r="IA25" s="97" t="e">
        <f t="shared" ref="IA25" si="775">AVERAGE(HY14:IA14)</f>
        <v>#N/A</v>
      </c>
      <c r="IB25" s="97" t="e">
        <f t="shared" ref="IB25" si="776">AVERAGE(HZ14:IB14)</f>
        <v>#N/A</v>
      </c>
      <c r="IC25" s="97" t="e">
        <f t="shared" ref="IC25" si="777">AVERAGE(IA14:IC14)</f>
        <v>#N/A</v>
      </c>
      <c r="ID25" s="97" t="e">
        <f t="shared" ref="ID25" si="778">AVERAGE(IB14:ID14)</f>
        <v>#N/A</v>
      </c>
      <c r="IE25" s="97" t="e">
        <f t="shared" ref="IE25" si="779">AVERAGE(IC14:IE14)</f>
        <v>#N/A</v>
      </c>
      <c r="IF25" s="97" t="e">
        <f t="shared" ref="IF25" si="780">AVERAGE(ID14:IF14)</f>
        <v>#N/A</v>
      </c>
      <c r="IG25" s="97" t="e">
        <f t="shared" ref="IG25" si="781">AVERAGE(IE14:IG14)</f>
        <v>#N/A</v>
      </c>
      <c r="IH25" s="97" t="e">
        <f t="shared" ref="IH25" si="782">AVERAGE(IF14:IH14)</f>
        <v>#N/A</v>
      </c>
      <c r="II25" s="97" t="e">
        <f t="shared" ref="II25" si="783">AVERAGE(IG14:II14)</f>
        <v>#N/A</v>
      </c>
      <c r="IJ25" s="97" t="e">
        <f t="shared" ref="IJ25" si="784">AVERAGE(IH14:IJ14)</f>
        <v>#N/A</v>
      </c>
      <c r="IK25" s="97" t="e">
        <f t="shared" ref="IK25" si="785">AVERAGE(II14:IK14)</f>
        <v>#N/A</v>
      </c>
      <c r="IL25" s="97" t="e">
        <f t="shared" ref="IL25" si="786">AVERAGE(IJ14:IL14)</f>
        <v>#N/A</v>
      </c>
      <c r="IM25" s="97" t="e">
        <f t="shared" ref="IM25" si="787">AVERAGE(IK14:IM14)</f>
        <v>#N/A</v>
      </c>
      <c r="IN25" s="97" t="e">
        <f t="shared" ref="IN25" si="788">AVERAGE(IL14:IN14)</f>
        <v>#N/A</v>
      </c>
      <c r="IO25" s="97" t="e">
        <f t="shared" ref="IO25" si="789">AVERAGE(IM14:IO14)</f>
        <v>#N/A</v>
      </c>
      <c r="IP25" s="97" t="e">
        <f t="shared" ref="IP25" si="790">AVERAGE(IN14:IP14)</f>
        <v>#N/A</v>
      </c>
      <c r="IQ25" s="97" t="e">
        <f t="shared" ref="IQ25" si="791">AVERAGE(IO14:IQ14)</f>
        <v>#N/A</v>
      </c>
      <c r="IR25" s="97" t="e">
        <f t="shared" ref="IR25" si="792">AVERAGE(IP14:IR14)</f>
        <v>#N/A</v>
      </c>
      <c r="IS25" s="97" t="e">
        <f t="shared" ref="IS25" si="793">AVERAGE(IQ14:IS14)</f>
        <v>#N/A</v>
      </c>
      <c r="IT25" s="97" t="e">
        <f t="shared" ref="IT25" si="794">AVERAGE(IR14:IT14)</f>
        <v>#N/A</v>
      </c>
      <c r="IU25" s="97" t="e">
        <f t="shared" ref="IU25" si="795">AVERAGE(IS14:IU14)</f>
        <v>#N/A</v>
      </c>
      <c r="IV25" s="97" t="e">
        <f t="shared" ref="IV25" si="796">AVERAGE(IT14:IV14)</f>
        <v>#N/A</v>
      </c>
      <c r="IW25" s="97" t="e">
        <f t="shared" ref="IW25" si="797">AVERAGE(IU14:IW14)</f>
        <v>#N/A</v>
      </c>
      <c r="IX25" s="97" t="e">
        <f t="shared" ref="IX25" si="798">AVERAGE(IV14:IX14)</f>
        <v>#N/A</v>
      </c>
      <c r="IY25" s="97" t="e">
        <f t="shared" ref="IY25" si="799">AVERAGE(IW14:IY14)</f>
        <v>#N/A</v>
      </c>
      <c r="IZ25" s="97" t="e">
        <f t="shared" ref="IZ25" si="800">AVERAGE(IX14:IZ14)</f>
        <v>#N/A</v>
      </c>
      <c r="JA25" s="97" t="e">
        <f t="shared" ref="JA25" si="801">AVERAGE(IY14:JA14)</f>
        <v>#N/A</v>
      </c>
      <c r="JB25" s="97" t="e">
        <f t="shared" ref="JB25" si="802">AVERAGE(IZ14:JB14)</f>
        <v>#N/A</v>
      </c>
      <c r="JC25" s="97" t="e">
        <f t="shared" ref="JC25" si="803">AVERAGE(JA14:JC14)</f>
        <v>#N/A</v>
      </c>
      <c r="JD25" s="97" t="e">
        <f t="shared" ref="JD25" si="804">AVERAGE(JB14:JD14)</f>
        <v>#N/A</v>
      </c>
      <c r="JE25" s="97" t="e">
        <f t="shared" ref="JE25" si="805">AVERAGE(JC14:JE14)</f>
        <v>#N/A</v>
      </c>
      <c r="JF25" s="97" t="e">
        <f t="shared" ref="JF25" si="806">AVERAGE(JD14:JF14)</f>
        <v>#N/A</v>
      </c>
      <c r="JG25" s="97" t="e">
        <f t="shared" ref="JG25" si="807">AVERAGE(JE14:JG14)</f>
        <v>#N/A</v>
      </c>
      <c r="JH25" s="97" t="e">
        <f t="shared" ref="JH25" si="808">AVERAGE(JF14:JH14)</f>
        <v>#N/A</v>
      </c>
      <c r="JI25" s="97" t="e">
        <f t="shared" ref="JI25" si="809">AVERAGE(JG14:JI14)</f>
        <v>#N/A</v>
      </c>
      <c r="JJ25" s="97" t="e">
        <f t="shared" ref="JJ25" si="810">AVERAGE(JH14:JJ14)</f>
        <v>#N/A</v>
      </c>
      <c r="JK25" s="97" t="e">
        <f t="shared" ref="JK25" si="811">AVERAGE(JI14:JK14)</f>
        <v>#N/A</v>
      </c>
      <c r="JL25" s="97" t="e">
        <f t="shared" ref="JL25" si="812">AVERAGE(JJ14:JL14)</f>
        <v>#N/A</v>
      </c>
      <c r="JM25" s="97" t="e">
        <f t="shared" ref="JM25" si="813">AVERAGE(JK14:JM14)</f>
        <v>#N/A</v>
      </c>
      <c r="JN25" s="97" t="e">
        <f t="shared" ref="JN25" si="814">AVERAGE(JL14:JN14)</f>
        <v>#N/A</v>
      </c>
      <c r="JO25" s="97" t="e">
        <f t="shared" ref="JO25" si="815">AVERAGE(JM14:JO14)</f>
        <v>#N/A</v>
      </c>
      <c r="JP25" s="97" t="e">
        <f t="shared" ref="JP25" si="816">AVERAGE(JN14:JP14)</f>
        <v>#N/A</v>
      </c>
      <c r="JQ25" s="97" t="e">
        <f t="shared" ref="JQ25" si="817">AVERAGE(JO14:JQ14)</f>
        <v>#N/A</v>
      </c>
      <c r="JR25" s="97" t="e">
        <f t="shared" ref="JR25" si="818">AVERAGE(JP14:JR14)</f>
        <v>#N/A</v>
      </c>
      <c r="JS25" s="97" t="e">
        <f t="shared" ref="JS25" si="819">AVERAGE(JQ14:JS14)</f>
        <v>#N/A</v>
      </c>
      <c r="JT25" s="97" t="e">
        <f t="shared" ref="JT25" si="820">AVERAGE(JR14:JT14)</f>
        <v>#N/A</v>
      </c>
      <c r="JU25" s="97" t="e">
        <f t="shared" ref="JU25" si="821">AVERAGE(JS14:JU14)</f>
        <v>#N/A</v>
      </c>
      <c r="JV25" s="97" t="e">
        <f t="shared" ref="JV25" si="822">AVERAGE(JT14:JV14)</f>
        <v>#N/A</v>
      </c>
      <c r="JW25" s="97" t="e">
        <f t="shared" ref="JW25" si="823">AVERAGE(JU14:JW14)</f>
        <v>#N/A</v>
      </c>
      <c r="JX25" s="97" t="e">
        <f t="shared" ref="JX25" si="824">AVERAGE(JV14:JX14)</f>
        <v>#N/A</v>
      </c>
      <c r="JY25" s="97" t="e">
        <f t="shared" ref="JY25" si="825">AVERAGE(JW14:JY14)</f>
        <v>#N/A</v>
      </c>
      <c r="JZ25" s="97" t="e">
        <f t="shared" ref="JZ25" si="826">AVERAGE(JX14:JZ14)</f>
        <v>#N/A</v>
      </c>
      <c r="KA25" s="97" t="e">
        <f t="shared" ref="KA25" si="827">AVERAGE(JY14:KA14)</f>
        <v>#N/A</v>
      </c>
      <c r="KB25" s="97" t="e">
        <f t="shared" ref="KB25" si="828">AVERAGE(JZ14:KB14)</f>
        <v>#N/A</v>
      </c>
      <c r="KC25" s="97" t="e">
        <f t="shared" ref="KC25" si="829">AVERAGE(KA14:KC14)</f>
        <v>#N/A</v>
      </c>
      <c r="KD25" s="97" t="e">
        <f t="shared" ref="KD25" si="830">AVERAGE(KB14:KD14)</f>
        <v>#N/A</v>
      </c>
      <c r="KE25" s="97" t="e">
        <f t="shared" ref="KE25" si="831">AVERAGE(KC14:KE14)</f>
        <v>#N/A</v>
      </c>
      <c r="KF25" s="97" t="e">
        <f t="shared" ref="KF25" si="832">AVERAGE(KD14:KF14)</f>
        <v>#N/A</v>
      </c>
      <c r="KG25" s="97" t="e">
        <f t="shared" ref="KG25" si="833">AVERAGE(KE14:KG14)</f>
        <v>#N/A</v>
      </c>
      <c r="KH25" s="97" t="e">
        <f t="shared" ref="KH25" si="834">AVERAGE(KF14:KH14)</f>
        <v>#N/A</v>
      </c>
      <c r="KI25" s="97" t="e">
        <f t="shared" ref="KI25" si="835">AVERAGE(KG14:KI14)</f>
        <v>#N/A</v>
      </c>
      <c r="KJ25" s="97" t="e">
        <f t="shared" ref="KJ25" si="836">AVERAGE(KH14:KJ14)</f>
        <v>#N/A</v>
      </c>
      <c r="KK25" s="97" t="e">
        <f t="shared" ref="KK25" si="837">AVERAGE(KI14:KK14)</f>
        <v>#N/A</v>
      </c>
      <c r="KL25" s="97" t="e">
        <f t="shared" ref="KL25" si="838">AVERAGE(KJ14:KL14)</f>
        <v>#N/A</v>
      </c>
      <c r="KM25" s="97" t="e">
        <f t="shared" ref="KM25" si="839">AVERAGE(KK14:KM14)</f>
        <v>#N/A</v>
      </c>
      <c r="KN25" s="97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7">
        <f t="shared" si="607"/>
        <v>0.34427942172158232</v>
      </c>
      <c r="H26" s="97">
        <f t="shared" ref="H26:Q31" si="842">AVERAGE(F15:H15)</f>
        <v>0.32899010010212493</v>
      </c>
      <c r="I26" s="97">
        <f t="shared" si="842"/>
        <v>0.33468766643694425</v>
      </c>
      <c r="J26" s="97">
        <f t="shared" si="842"/>
        <v>0.34444989665246145</v>
      </c>
      <c r="K26" s="97">
        <f t="shared" si="842"/>
        <v>0.34935409511144727</v>
      </c>
      <c r="L26" s="97">
        <f t="shared" si="842"/>
        <v>0.34494747688963856</v>
      </c>
      <c r="M26" s="97">
        <f t="shared" si="842"/>
        <v>0.34091046597955649</v>
      </c>
      <c r="N26" s="97">
        <f t="shared" si="842"/>
        <v>0.32992706126386456</v>
      </c>
      <c r="O26" s="97">
        <f t="shared" si="842"/>
        <v>0.31668443069439817</v>
      </c>
      <c r="P26" s="97">
        <f t="shared" si="842"/>
        <v>0.29960391842419543</v>
      </c>
      <c r="Q26" s="97">
        <f t="shared" si="842"/>
        <v>0.29777123127669342</v>
      </c>
      <c r="R26" s="97">
        <f t="shared" ref="R26:AA31" si="843">AVERAGE(P15:R15)</f>
        <v>0.32691908521948104</v>
      </c>
      <c r="S26" s="97">
        <f t="shared" si="843"/>
        <v>0.35823595877483055</v>
      </c>
      <c r="T26" s="97">
        <f t="shared" si="843"/>
        <v>0.39705621929670976</v>
      </c>
      <c r="U26" s="97">
        <f t="shared" si="843"/>
        <v>0.4000802889670878</v>
      </c>
      <c r="V26" s="97">
        <f t="shared" si="843"/>
        <v>0.40304336392592849</v>
      </c>
      <c r="W26" s="97">
        <f t="shared" si="843"/>
        <v>0.37250308686204309</v>
      </c>
      <c r="X26" s="97">
        <f t="shared" si="843"/>
        <v>0.33614884338045492</v>
      </c>
      <c r="Y26" s="97">
        <f t="shared" si="843"/>
        <v>0.28808617604624193</v>
      </c>
      <c r="Z26" s="97">
        <f t="shared" si="843"/>
        <v>0.26657202139527764</v>
      </c>
      <c r="AA26" s="97">
        <f t="shared" si="843"/>
        <v>0.24839582648679101</v>
      </c>
      <c r="AB26" s="97">
        <f t="shared" ref="AB26:AK31" si="844">AVERAGE(Z15:AB15)</f>
        <v>0.22963741368743928</v>
      </c>
      <c r="AC26" s="97">
        <f t="shared" si="844"/>
        <v>0.2119651577172815</v>
      </c>
      <c r="AD26" s="97">
        <f t="shared" si="844"/>
        <v>0.1951140245100921</v>
      </c>
      <c r="AE26" s="97">
        <f t="shared" si="844"/>
        <v>0.17753237365011457</v>
      </c>
      <c r="AF26" s="97">
        <f t="shared" si="844"/>
        <v>0.16150641308800381</v>
      </c>
      <c r="AG26" s="97">
        <f t="shared" si="844"/>
        <v>0.15087430502074492</v>
      </c>
      <c r="AH26" s="97">
        <f t="shared" si="844"/>
        <v>0.14359938434025823</v>
      </c>
      <c r="AI26" s="97">
        <f t="shared" si="844"/>
        <v>0.13509554419748668</v>
      </c>
      <c r="AJ26" s="97" t="e">
        <f t="shared" si="844"/>
        <v>#N/A</v>
      </c>
      <c r="AK26" s="97" t="e">
        <f t="shared" si="844"/>
        <v>#N/A</v>
      </c>
      <c r="AL26" s="97" t="e">
        <f t="shared" ref="AL26:AU31" si="845">AVERAGE(AJ15:AL15)</f>
        <v>#N/A</v>
      </c>
      <c r="AM26" s="97" t="e">
        <f t="shared" si="845"/>
        <v>#N/A</v>
      </c>
      <c r="AN26" s="97" t="e">
        <f t="shared" si="845"/>
        <v>#N/A</v>
      </c>
      <c r="AO26" s="97" t="e">
        <f t="shared" si="845"/>
        <v>#N/A</v>
      </c>
      <c r="AP26" s="97" t="e">
        <f t="shared" si="845"/>
        <v>#N/A</v>
      </c>
      <c r="AQ26" s="97" t="e">
        <f t="shared" si="845"/>
        <v>#N/A</v>
      </c>
      <c r="AR26" s="97" t="e">
        <f t="shared" si="845"/>
        <v>#N/A</v>
      </c>
      <c r="AS26" s="97" t="e">
        <f t="shared" si="845"/>
        <v>#N/A</v>
      </c>
      <c r="AT26" s="97" t="e">
        <f t="shared" si="845"/>
        <v>#N/A</v>
      </c>
      <c r="AU26" s="97" t="e">
        <f t="shared" si="845"/>
        <v>#N/A</v>
      </c>
      <c r="AV26" s="97" t="e">
        <f t="shared" ref="AV26:BE31" si="846">AVERAGE(AT15:AV15)</f>
        <v>#N/A</v>
      </c>
      <c r="AW26" s="97" t="e">
        <f t="shared" si="846"/>
        <v>#N/A</v>
      </c>
      <c r="AX26" s="97" t="e">
        <f t="shared" si="846"/>
        <v>#N/A</v>
      </c>
      <c r="AY26" s="97" t="e">
        <f t="shared" si="846"/>
        <v>#N/A</v>
      </c>
      <c r="AZ26" s="97" t="e">
        <f t="shared" si="846"/>
        <v>#N/A</v>
      </c>
      <c r="BA26" s="97" t="e">
        <f t="shared" si="846"/>
        <v>#N/A</v>
      </c>
      <c r="BB26" s="97" t="e">
        <f t="shared" si="846"/>
        <v>#N/A</v>
      </c>
      <c r="BC26" s="97" t="e">
        <f t="shared" si="846"/>
        <v>#N/A</v>
      </c>
      <c r="BD26" s="97" t="e">
        <f t="shared" si="846"/>
        <v>#N/A</v>
      </c>
      <c r="BE26" s="97" t="e">
        <f t="shared" si="846"/>
        <v>#N/A</v>
      </c>
      <c r="BF26" s="97" t="e">
        <f t="shared" ref="BF26:BO31" si="847">AVERAGE(BD15:BF15)</f>
        <v>#N/A</v>
      </c>
      <c r="BG26" s="97" t="e">
        <f t="shared" si="847"/>
        <v>#N/A</v>
      </c>
      <c r="BH26" s="97" t="e">
        <f t="shared" si="847"/>
        <v>#N/A</v>
      </c>
      <c r="BI26" s="97" t="e">
        <f t="shared" si="847"/>
        <v>#N/A</v>
      </c>
      <c r="BJ26" s="97" t="e">
        <f t="shared" si="847"/>
        <v>#N/A</v>
      </c>
      <c r="BK26" s="97" t="e">
        <f t="shared" si="847"/>
        <v>#N/A</v>
      </c>
      <c r="BL26" s="97" t="e">
        <f t="shared" si="847"/>
        <v>#N/A</v>
      </c>
      <c r="BM26" s="97" t="e">
        <f t="shared" si="847"/>
        <v>#N/A</v>
      </c>
      <c r="BN26" s="97" t="e">
        <f t="shared" si="847"/>
        <v>#N/A</v>
      </c>
      <c r="BO26" s="97" t="e">
        <f t="shared" si="847"/>
        <v>#N/A</v>
      </c>
      <c r="BP26" s="97" t="e">
        <f t="shared" ref="BP26:BP31" si="848">AVERAGE(BN15:BP15)</f>
        <v>#N/A</v>
      </c>
      <c r="BQ26" s="97" t="e">
        <f t="shared" ref="BQ26:BQ31" si="849">AVERAGE(BO15:BQ15)</f>
        <v>#N/A</v>
      </c>
      <c r="BR26" s="97" t="e">
        <f t="shared" ref="BR26:BR31" si="850">AVERAGE(BP15:BR15)</f>
        <v>#N/A</v>
      </c>
      <c r="BS26" s="97" t="e">
        <f t="shared" ref="BS26:BS31" si="851">AVERAGE(BQ15:BS15)</f>
        <v>#N/A</v>
      </c>
      <c r="BT26" s="97" t="e">
        <f t="shared" ref="BT26:BT31" si="852">AVERAGE(BR15:BT15)</f>
        <v>#N/A</v>
      </c>
      <c r="BU26" s="97" t="e">
        <f t="shared" ref="BU26:BU31" si="853">AVERAGE(BS15:BU15)</f>
        <v>#N/A</v>
      </c>
      <c r="BV26" s="97" t="e">
        <f t="shared" ref="BV26:BV31" si="854">AVERAGE(BT15:BV15)</f>
        <v>#N/A</v>
      </c>
      <c r="BW26" s="97" t="e">
        <f t="shared" ref="BW26:BW31" si="855">AVERAGE(BU15:BW15)</f>
        <v>#N/A</v>
      </c>
      <c r="BX26" s="97" t="e">
        <f t="shared" ref="BX26:BX31" si="856">AVERAGE(BV15:BX15)</f>
        <v>#N/A</v>
      </c>
      <c r="BY26" s="97" t="e">
        <f t="shared" ref="BY26:BY31" si="857">AVERAGE(BW15:BY15)</f>
        <v>#N/A</v>
      </c>
      <c r="BZ26" s="97" t="e">
        <f t="shared" ref="BZ26:BZ31" si="858">AVERAGE(BX15:BZ15)</f>
        <v>#N/A</v>
      </c>
      <c r="CA26" s="97" t="e">
        <f t="shared" ref="CA26:CA31" si="859">AVERAGE(BY15:CA15)</f>
        <v>#N/A</v>
      </c>
      <c r="CB26" s="97" t="e">
        <f t="shared" ref="CB26:CB31" si="860">AVERAGE(BZ15:CB15)</f>
        <v>#N/A</v>
      </c>
      <c r="CC26" s="97" t="e">
        <f t="shared" ref="CC26:CC31" si="861">AVERAGE(CA15:CC15)</f>
        <v>#N/A</v>
      </c>
      <c r="CD26" s="97" t="e">
        <f t="shared" ref="CD26:CD31" si="862">AVERAGE(CB15:CD15)</f>
        <v>#N/A</v>
      </c>
      <c r="CE26" s="97" t="e">
        <f t="shared" ref="CE26:CE31" si="863">AVERAGE(CC15:CE15)</f>
        <v>#N/A</v>
      </c>
      <c r="CF26" s="97" t="e">
        <f t="shared" ref="CF26:CF31" si="864">AVERAGE(CD15:CF15)</f>
        <v>#N/A</v>
      </c>
      <c r="CG26" s="97" t="e">
        <f t="shared" ref="CG26:CG31" si="865">AVERAGE(CE15:CG15)</f>
        <v>#N/A</v>
      </c>
      <c r="CH26" s="97" t="e">
        <f t="shared" ref="CH26:CH31" si="866">AVERAGE(CF15:CH15)</f>
        <v>#N/A</v>
      </c>
      <c r="CI26" s="97" t="e">
        <f t="shared" ref="CI26:CI31" si="867">AVERAGE(CG15:CI15)</f>
        <v>#N/A</v>
      </c>
      <c r="CJ26" s="97" t="e">
        <f t="shared" ref="CJ26:CJ31" si="868">AVERAGE(CH15:CJ15)</f>
        <v>#N/A</v>
      </c>
      <c r="CK26" s="97" t="e">
        <f t="shared" ref="CK26:CK31" si="869">AVERAGE(CI15:CK15)</f>
        <v>#N/A</v>
      </c>
      <c r="CL26" s="97" t="e">
        <f t="shared" ref="CL26:CL31" si="870">AVERAGE(CJ15:CL15)</f>
        <v>#N/A</v>
      </c>
      <c r="CM26" s="97" t="e">
        <f t="shared" ref="CM26:CM31" si="871">AVERAGE(CK15:CM15)</f>
        <v>#N/A</v>
      </c>
      <c r="CN26" s="97" t="e">
        <f t="shared" ref="CN26:CN31" si="872">AVERAGE(CL15:CN15)</f>
        <v>#N/A</v>
      </c>
      <c r="CO26" s="97" t="e">
        <f t="shared" ref="CO26:CO31" si="873">AVERAGE(CM15:CO15)</f>
        <v>#N/A</v>
      </c>
      <c r="CP26" s="97" t="e">
        <f t="shared" ref="CP26:CP31" si="874">AVERAGE(CN15:CP15)</f>
        <v>#N/A</v>
      </c>
      <c r="CQ26" s="97" t="e">
        <f t="shared" ref="CQ26:CQ31" si="875">AVERAGE(CO15:CQ15)</f>
        <v>#N/A</v>
      </c>
      <c r="CR26" s="97" t="e">
        <f t="shared" ref="CR26:CR31" si="876">AVERAGE(CP15:CR15)</f>
        <v>#N/A</v>
      </c>
      <c r="CS26" s="97" t="e">
        <f t="shared" ref="CS26:CS31" si="877">AVERAGE(CQ15:CS15)</f>
        <v>#N/A</v>
      </c>
      <c r="CT26" s="97" t="e">
        <f t="shared" ref="CT26:CT31" si="878">AVERAGE(CR15:CT15)</f>
        <v>#N/A</v>
      </c>
      <c r="CU26" s="97" t="e">
        <f t="shared" ref="CU26:CU31" si="879">AVERAGE(CS15:CU15)</f>
        <v>#N/A</v>
      </c>
      <c r="CV26" s="97" t="e">
        <f t="shared" ref="CV26:CV31" si="880">AVERAGE(CT15:CV15)</f>
        <v>#N/A</v>
      </c>
      <c r="CW26" s="97" t="e">
        <f t="shared" ref="CW26:CW31" si="881">AVERAGE(CU15:CW15)</f>
        <v>#N/A</v>
      </c>
      <c r="CX26" s="97" t="e">
        <f t="shared" ref="CX26:CX31" si="882">AVERAGE(CV15:CX15)</f>
        <v>#N/A</v>
      </c>
      <c r="CY26" s="97" t="e">
        <f t="shared" ref="CY26:CY31" si="883">AVERAGE(CW15:CY15)</f>
        <v>#N/A</v>
      </c>
      <c r="CZ26" s="97" t="e">
        <f t="shared" ref="CZ26:CZ31" si="884">AVERAGE(CX15:CZ15)</f>
        <v>#N/A</v>
      </c>
      <c r="DA26" s="97" t="e">
        <f t="shared" ref="DA26:DA31" si="885">AVERAGE(CY15:DA15)</f>
        <v>#N/A</v>
      </c>
      <c r="DB26" s="97" t="e">
        <f t="shared" ref="DB26:DB31" si="886">AVERAGE(CZ15:DB15)</f>
        <v>#N/A</v>
      </c>
      <c r="DC26" s="97" t="e">
        <f t="shared" ref="DC26:DC31" si="887">AVERAGE(DA15:DC15)</f>
        <v>#N/A</v>
      </c>
      <c r="DD26" s="97" t="e">
        <f t="shared" ref="DD26:DD31" si="888">AVERAGE(DB15:DD15)</f>
        <v>#N/A</v>
      </c>
      <c r="DE26" s="97" t="e">
        <f t="shared" ref="DE26:DE31" si="889">AVERAGE(DC15:DE15)</f>
        <v>#N/A</v>
      </c>
      <c r="DF26" s="97" t="e">
        <f t="shared" ref="DF26:DF31" si="890">AVERAGE(DD15:DF15)</f>
        <v>#N/A</v>
      </c>
      <c r="DG26" s="97" t="e">
        <f t="shared" ref="DG26:DG31" si="891">AVERAGE(DE15:DG15)</f>
        <v>#N/A</v>
      </c>
      <c r="DH26" s="97" t="e">
        <f t="shared" ref="DH26:DH31" si="892">AVERAGE(DF15:DH15)</f>
        <v>#N/A</v>
      </c>
      <c r="DI26" s="97" t="e">
        <f t="shared" ref="DI26:DI31" si="893">AVERAGE(DG15:DI15)</f>
        <v>#N/A</v>
      </c>
      <c r="DJ26" s="97" t="e">
        <f t="shared" ref="DJ26:DJ31" si="894">AVERAGE(DH15:DJ15)</f>
        <v>#N/A</v>
      </c>
      <c r="DK26" s="97" t="e">
        <f t="shared" ref="DK26:DK31" si="895">AVERAGE(DI15:DK15)</f>
        <v>#N/A</v>
      </c>
      <c r="DL26" s="97" t="e">
        <f t="shared" ref="DL26:DL31" si="896">AVERAGE(DJ15:DL15)</f>
        <v>#N/A</v>
      </c>
      <c r="DM26" s="97" t="e">
        <f t="shared" ref="DM26:DM31" si="897">AVERAGE(DK15:DM15)</f>
        <v>#N/A</v>
      </c>
      <c r="DN26" s="97" t="e">
        <f t="shared" ref="DN26:DN31" si="898">AVERAGE(DL15:DN15)</f>
        <v>#N/A</v>
      </c>
      <c r="DO26" s="97" t="e">
        <f t="shared" ref="DO26:DO31" si="899">AVERAGE(DM15:DO15)</f>
        <v>#N/A</v>
      </c>
      <c r="DP26" s="97" t="e">
        <f t="shared" ref="DP26:DP31" si="900">AVERAGE(DN15:DP15)</f>
        <v>#N/A</v>
      </c>
      <c r="DQ26" s="97" t="e">
        <f t="shared" ref="DQ26:DQ31" si="901">AVERAGE(DO15:DQ15)</f>
        <v>#N/A</v>
      </c>
      <c r="DR26" s="97" t="e">
        <f t="shared" ref="DR26:DR31" si="902">AVERAGE(DP15:DR15)</f>
        <v>#N/A</v>
      </c>
      <c r="DS26" s="97" t="e">
        <f t="shared" ref="DS26:DS31" si="903">AVERAGE(DQ15:DS15)</f>
        <v>#N/A</v>
      </c>
      <c r="DT26" s="97" t="e">
        <f t="shared" ref="DT26:DT31" si="904">AVERAGE(DR15:DT15)</f>
        <v>#N/A</v>
      </c>
      <c r="DU26" s="97" t="e">
        <f t="shared" ref="DU26:DU31" si="905">AVERAGE(DS15:DU15)</f>
        <v>#N/A</v>
      </c>
      <c r="DV26" s="97" t="e">
        <f t="shared" ref="DV26:DV31" si="906">AVERAGE(DT15:DV15)</f>
        <v>#N/A</v>
      </c>
      <c r="DW26" s="97" t="e">
        <f t="shared" ref="DW26:DW31" si="907">AVERAGE(DU15:DW15)</f>
        <v>#N/A</v>
      </c>
      <c r="DX26" s="97" t="e">
        <f t="shared" ref="DX26:DX31" si="908">AVERAGE(DV15:DX15)</f>
        <v>#N/A</v>
      </c>
      <c r="DY26" s="97" t="e">
        <f t="shared" ref="DY26:DY31" si="909">AVERAGE(DW15:DY15)</f>
        <v>#N/A</v>
      </c>
      <c r="DZ26" s="97" t="e">
        <f t="shared" ref="DZ26:DZ31" si="910">AVERAGE(DX15:DZ15)</f>
        <v>#N/A</v>
      </c>
      <c r="EA26" s="97" t="e">
        <f t="shared" ref="EA26:EA31" si="911">AVERAGE(DY15:EA15)</f>
        <v>#N/A</v>
      </c>
      <c r="EB26" s="97" t="e">
        <f t="shared" ref="EB26:EB31" si="912">AVERAGE(DZ15:EB15)</f>
        <v>#N/A</v>
      </c>
      <c r="EC26" s="97" t="e">
        <f t="shared" ref="EC26:EC31" si="913">AVERAGE(EA15:EC15)</f>
        <v>#N/A</v>
      </c>
      <c r="ED26" s="97" t="e">
        <f t="shared" ref="ED26:ED31" si="914">AVERAGE(EB15:ED15)</f>
        <v>#N/A</v>
      </c>
      <c r="EE26" s="97" t="e">
        <f t="shared" ref="EE26:EE31" si="915">AVERAGE(EC15:EE15)</f>
        <v>#N/A</v>
      </c>
      <c r="EF26" s="97" t="e">
        <f t="shared" ref="EF26:EF31" si="916">AVERAGE(ED15:EF15)</f>
        <v>#N/A</v>
      </c>
      <c r="EG26" s="97" t="e">
        <f t="shared" ref="EG26:EG31" si="917">AVERAGE(EE15:EG15)</f>
        <v>#N/A</v>
      </c>
      <c r="EH26" s="97" t="e">
        <f t="shared" ref="EH26:EH31" si="918">AVERAGE(EF15:EH15)</f>
        <v>#N/A</v>
      </c>
      <c r="EI26" s="97" t="e">
        <f t="shared" ref="EI26:EI31" si="919">AVERAGE(EG15:EI15)</f>
        <v>#N/A</v>
      </c>
      <c r="EJ26" s="97" t="e">
        <f t="shared" ref="EJ26:EJ31" si="920">AVERAGE(EH15:EJ15)</f>
        <v>#N/A</v>
      </c>
      <c r="EK26" s="97" t="e">
        <f t="shared" ref="EK26:EK31" si="921">AVERAGE(EI15:EK15)</f>
        <v>#N/A</v>
      </c>
      <c r="EL26" s="97" t="e">
        <f t="shared" ref="EL26:EL31" si="922">AVERAGE(EJ15:EL15)</f>
        <v>#N/A</v>
      </c>
      <c r="EM26" s="97" t="e">
        <f t="shared" ref="EM26:EM31" si="923">AVERAGE(EK15:EM15)</f>
        <v>#N/A</v>
      </c>
      <c r="EN26" s="97" t="e">
        <f t="shared" ref="EN26:EN31" si="924">AVERAGE(EL15:EN15)</f>
        <v>#N/A</v>
      </c>
      <c r="EO26" s="97" t="e">
        <f t="shared" ref="EO26:EO31" si="925">AVERAGE(EM15:EO15)</f>
        <v>#N/A</v>
      </c>
      <c r="EP26" s="97" t="e">
        <f t="shared" ref="EP26:EP31" si="926">AVERAGE(EN15:EP15)</f>
        <v>#N/A</v>
      </c>
      <c r="EQ26" s="97" t="e">
        <f t="shared" ref="EQ26:EQ31" si="927">AVERAGE(EO15:EQ15)</f>
        <v>#N/A</v>
      </c>
      <c r="ER26" s="97" t="e">
        <f t="shared" ref="ER26:ER31" si="928">AVERAGE(EP15:ER15)</f>
        <v>#N/A</v>
      </c>
      <c r="ES26" s="97" t="e">
        <f t="shared" ref="ES26:ES31" si="929">AVERAGE(EQ15:ES15)</f>
        <v>#N/A</v>
      </c>
      <c r="ET26" s="97" t="e">
        <f t="shared" ref="ET26:ET31" si="930">AVERAGE(ER15:ET15)</f>
        <v>#N/A</v>
      </c>
      <c r="EU26" s="97" t="e">
        <f t="shared" ref="EU26:EU31" si="931">AVERAGE(ES15:EU15)</f>
        <v>#N/A</v>
      </c>
      <c r="EV26" s="97" t="e">
        <f t="shared" ref="EV26:EV31" si="932">AVERAGE(ET15:EV15)</f>
        <v>#N/A</v>
      </c>
      <c r="EW26" s="97" t="e">
        <f t="shared" ref="EW26:EW31" si="933">AVERAGE(EU15:EW15)</f>
        <v>#N/A</v>
      </c>
      <c r="EX26" s="97" t="e">
        <f t="shared" ref="EX26:EX31" si="934">AVERAGE(EV15:EX15)</f>
        <v>#N/A</v>
      </c>
      <c r="EY26" s="97" t="e">
        <f t="shared" ref="EY26:EY31" si="935">AVERAGE(EW15:EY15)</f>
        <v>#N/A</v>
      </c>
      <c r="EZ26" s="97" t="e">
        <f t="shared" ref="EZ26:EZ31" si="936">AVERAGE(EX15:EZ15)</f>
        <v>#N/A</v>
      </c>
      <c r="FA26" s="97" t="e">
        <f t="shared" ref="FA26:FA31" si="937">AVERAGE(EY15:FA15)</f>
        <v>#N/A</v>
      </c>
      <c r="FB26" s="97" t="e">
        <f t="shared" ref="FB26:FB31" si="938">AVERAGE(EZ15:FB15)</f>
        <v>#N/A</v>
      </c>
      <c r="FC26" s="97" t="e">
        <f t="shared" ref="FC26:FC31" si="939">AVERAGE(FA15:FC15)</f>
        <v>#N/A</v>
      </c>
      <c r="FD26" s="97" t="e">
        <f t="shared" ref="FD26:FD31" si="940">AVERAGE(FB15:FD15)</f>
        <v>#N/A</v>
      </c>
      <c r="FE26" s="97" t="e">
        <f t="shared" ref="FE26:FE31" si="941">AVERAGE(FC15:FE15)</f>
        <v>#N/A</v>
      </c>
      <c r="FF26" s="97" t="e">
        <f t="shared" ref="FF26:FF31" si="942">AVERAGE(FD15:FF15)</f>
        <v>#N/A</v>
      </c>
      <c r="FG26" s="97" t="e">
        <f t="shared" ref="FG26:FG31" si="943">AVERAGE(FE15:FG15)</f>
        <v>#N/A</v>
      </c>
      <c r="FH26" s="97" t="e">
        <f t="shared" ref="FH26:FH31" si="944">AVERAGE(FF15:FH15)</f>
        <v>#N/A</v>
      </c>
      <c r="FI26" s="97" t="e">
        <f t="shared" ref="FI26:FI31" si="945">AVERAGE(FG15:FI15)</f>
        <v>#N/A</v>
      </c>
      <c r="FJ26" s="97" t="e">
        <f t="shared" ref="FJ26:FJ31" si="946">AVERAGE(FH15:FJ15)</f>
        <v>#N/A</v>
      </c>
      <c r="FK26" s="97" t="e">
        <f t="shared" ref="FK26:FK31" si="947">AVERAGE(FI15:FK15)</f>
        <v>#N/A</v>
      </c>
      <c r="FL26" s="97" t="e">
        <f t="shared" ref="FL26:FL31" si="948">AVERAGE(FJ15:FL15)</f>
        <v>#N/A</v>
      </c>
      <c r="FM26" s="97" t="e">
        <f t="shared" ref="FM26:FM31" si="949">AVERAGE(FK15:FM15)</f>
        <v>#N/A</v>
      </c>
      <c r="FN26" s="97" t="e">
        <f t="shared" ref="FN26:FN31" si="950">AVERAGE(FL15:FN15)</f>
        <v>#N/A</v>
      </c>
      <c r="FO26" s="97" t="e">
        <f t="shared" ref="FO26:FO31" si="951">AVERAGE(FM15:FO15)</f>
        <v>#N/A</v>
      </c>
      <c r="FP26" s="97" t="e">
        <f t="shared" ref="FP26:FP31" si="952">AVERAGE(FN15:FP15)</f>
        <v>#N/A</v>
      </c>
      <c r="FQ26" s="97" t="e">
        <f t="shared" ref="FQ26:FQ31" si="953">AVERAGE(FO15:FQ15)</f>
        <v>#N/A</v>
      </c>
      <c r="FR26" s="97" t="e">
        <f t="shared" ref="FR26:FR31" si="954">AVERAGE(FP15:FR15)</f>
        <v>#N/A</v>
      </c>
      <c r="FS26" s="97" t="e">
        <f t="shared" ref="FS26:FS31" si="955">AVERAGE(FQ15:FS15)</f>
        <v>#N/A</v>
      </c>
      <c r="FT26" s="97" t="e">
        <f t="shared" ref="FT26:FT31" si="956">AVERAGE(FR15:FT15)</f>
        <v>#N/A</v>
      </c>
      <c r="FU26" s="97" t="e">
        <f t="shared" ref="FU26:FU31" si="957">AVERAGE(FS15:FU15)</f>
        <v>#N/A</v>
      </c>
      <c r="FV26" s="97" t="e">
        <f t="shared" ref="FV26:FV31" si="958">AVERAGE(FT15:FV15)</f>
        <v>#N/A</v>
      </c>
      <c r="FW26" s="97" t="e">
        <f t="shared" ref="FW26:FW31" si="959">AVERAGE(FU15:FW15)</f>
        <v>#N/A</v>
      </c>
      <c r="FX26" s="97" t="e">
        <f t="shared" ref="FX26:FX31" si="960">AVERAGE(FV15:FX15)</f>
        <v>#N/A</v>
      </c>
      <c r="FY26" s="97" t="e">
        <f t="shared" ref="FY26:FY31" si="961">AVERAGE(FW15:FY15)</f>
        <v>#N/A</v>
      </c>
      <c r="FZ26" s="97" t="e">
        <f t="shared" ref="FZ26:FZ31" si="962">AVERAGE(FX15:FZ15)</f>
        <v>#N/A</v>
      </c>
      <c r="GA26" s="97" t="e">
        <f t="shared" ref="GA26:GA31" si="963">AVERAGE(FY15:GA15)</f>
        <v>#N/A</v>
      </c>
      <c r="GB26" s="97" t="e">
        <f t="shared" ref="GB26:GB31" si="964">AVERAGE(FZ15:GB15)</f>
        <v>#N/A</v>
      </c>
      <c r="GC26" s="97" t="e">
        <f t="shared" ref="GC26:GC31" si="965">AVERAGE(GA15:GC15)</f>
        <v>#N/A</v>
      </c>
      <c r="GD26" s="97" t="e">
        <f t="shared" ref="GD26:GD31" si="966">AVERAGE(GB15:GD15)</f>
        <v>#N/A</v>
      </c>
      <c r="GE26" s="97" t="e">
        <f t="shared" ref="GE26:GE31" si="967">AVERAGE(GC15:GE15)</f>
        <v>#N/A</v>
      </c>
      <c r="GF26" s="97" t="e">
        <f t="shared" ref="GF26:GF31" si="968">AVERAGE(GD15:GF15)</f>
        <v>#N/A</v>
      </c>
      <c r="GG26" s="97" t="e">
        <f t="shared" ref="GG26:GG31" si="969">AVERAGE(GE15:GG15)</f>
        <v>#N/A</v>
      </c>
      <c r="GH26" s="97" t="e">
        <f t="shared" ref="GH26:GH31" si="970">AVERAGE(GF15:GH15)</f>
        <v>#N/A</v>
      </c>
      <c r="GI26" s="97" t="e">
        <f t="shared" ref="GI26:GI31" si="971">AVERAGE(GG15:GI15)</f>
        <v>#N/A</v>
      </c>
      <c r="GJ26" s="97" t="e">
        <f t="shared" ref="GJ26:GJ31" si="972">AVERAGE(GH15:GJ15)</f>
        <v>#N/A</v>
      </c>
      <c r="GK26" s="97" t="e">
        <f t="shared" ref="GK26:GK31" si="973">AVERAGE(GI15:GK15)</f>
        <v>#N/A</v>
      </c>
      <c r="GL26" s="97" t="e">
        <f t="shared" ref="GL26:GL31" si="974">AVERAGE(GJ15:GL15)</f>
        <v>#N/A</v>
      </c>
      <c r="GM26" s="97" t="e">
        <f t="shared" ref="GM26:GM31" si="975">AVERAGE(GK15:GM15)</f>
        <v>#N/A</v>
      </c>
      <c r="GN26" s="97" t="e">
        <f t="shared" ref="GN26:GN31" si="976">AVERAGE(GL15:GN15)</f>
        <v>#N/A</v>
      </c>
      <c r="GO26" s="97" t="e">
        <f t="shared" ref="GO26:GO31" si="977">AVERAGE(GM15:GO15)</f>
        <v>#N/A</v>
      </c>
      <c r="GP26" s="97" t="e">
        <f t="shared" ref="GP26:GP31" si="978">AVERAGE(GN15:GP15)</f>
        <v>#N/A</v>
      </c>
      <c r="GQ26" s="97" t="e">
        <f t="shared" ref="GQ26:GQ31" si="979">AVERAGE(GO15:GQ15)</f>
        <v>#N/A</v>
      </c>
      <c r="GR26" s="97" t="e">
        <f t="shared" ref="GR26:GR31" si="980">AVERAGE(GP15:GR15)</f>
        <v>#N/A</v>
      </c>
      <c r="GS26" s="97" t="e">
        <f t="shared" ref="GS26:GS31" si="981">AVERAGE(GQ15:GS15)</f>
        <v>#N/A</v>
      </c>
      <c r="GT26" s="97" t="e">
        <f t="shared" ref="GT26:GT31" si="982">AVERAGE(GR15:GT15)</f>
        <v>#N/A</v>
      </c>
      <c r="GU26" s="97" t="e">
        <f t="shared" ref="GU26:GU31" si="983">AVERAGE(GS15:GU15)</f>
        <v>#N/A</v>
      </c>
      <c r="GV26" s="97" t="e">
        <f t="shared" ref="GV26:GV31" si="984">AVERAGE(GT15:GV15)</f>
        <v>#N/A</v>
      </c>
      <c r="GW26" s="97" t="e">
        <f t="shared" ref="GW26:GW31" si="985">AVERAGE(GU15:GW15)</f>
        <v>#N/A</v>
      </c>
      <c r="GX26" s="97" t="e">
        <f t="shared" ref="GX26:GX31" si="986">AVERAGE(GV15:GX15)</f>
        <v>#N/A</v>
      </c>
      <c r="GY26" s="97" t="e">
        <f t="shared" ref="GY26:GY31" si="987">AVERAGE(GW15:GY15)</f>
        <v>#N/A</v>
      </c>
      <c r="GZ26" s="97" t="e">
        <f t="shared" ref="GZ26:GZ31" si="988">AVERAGE(GX15:GZ15)</f>
        <v>#N/A</v>
      </c>
      <c r="HA26" s="97" t="e">
        <f t="shared" ref="HA26:HA31" si="989">AVERAGE(GY15:HA15)</f>
        <v>#N/A</v>
      </c>
      <c r="HB26" s="97" t="e">
        <f t="shared" ref="HB26:HB31" si="990">AVERAGE(GZ15:HB15)</f>
        <v>#N/A</v>
      </c>
      <c r="HC26" s="97" t="e">
        <f t="shared" ref="HC26:HC31" si="991">AVERAGE(HA15:HC15)</f>
        <v>#N/A</v>
      </c>
      <c r="HD26" s="97" t="e">
        <f t="shared" ref="HD26:HD31" si="992">AVERAGE(HB15:HD15)</f>
        <v>#N/A</v>
      </c>
      <c r="HE26" s="97" t="e">
        <f t="shared" ref="HE26:HE31" si="993">AVERAGE(HC15:HE15)</f>
        <v>#N/A</v>
      </c>
      <c r="HF26" s="97" t="e">
        <f t="shared" ref="HF26:HF31" si="994">AVERAGE(HD15:HF15)</f>
        <v>#N/A</v>
      </c>
      <c r="HG26" s="97" t="e">
        <f t="shared" ref="HG26:HG31" si="995">AVERAGE(HE15:HG15)</f>
        <v>#N/A</v>
      </c>
      <c r="HH26" s="97" t="e">
        <f t="shared" ref="HH26:HH31" si="996">AVERAGE(HF15:HH15)</f>
        <v>#N/A</v>
      </c>
      <c r="HI26" s="97" t="e">
        <f t="shared" ref="HI26:HI31" si="997">AVERAGE(HG15:HI15)</f>
        <v>#N/A</v>
      </c>
      <c r="HJ26" s="97" t="e">
        <f t="shared" ref="HJ26:HJ31" si="998">AVERAGE(HH15:HJ15)</f>
        <v>#N/A</v>
      </c>
      <c r="HK26" s="97" t="e">
        <f t="shared" ref="HK26:HK31" si="999">AVERAGE(HI15:HK15)</f>
        <v>#N/A</v>
      </c>
      <c r="HL26" s="97" t="e">
        <f t="shared" ref="HL26:HL31" si="1000">AVERAGE(HJ15:HL15)</f>
        <v>#N/A</v>
      </c>
      <c r="HM26" s="97" t="e">
        <f t="shared" ref="HM26:HM31" si="1001">AVERAGE(HK15:HM15)</f>
        <v>#N/A</v>
      </c>
      <c r="HN26" s="97" t="e">
        <f t="shared" ref="HN26:HN31" si="1002">AVERAGE(HL15:HN15)</f>
        <v>#N/A</v>
      </c>
      <c r="HO26" s="97" t="e">
        <f t="shared" ref="HO26:HO31" si="1003">AVERAGE(HM15:HO15)</f>
        <v>#N/A</v>
      </c>
      <c r="HP26" s="97" t="e">
        <f t="shared" ref="HP26:HP31" si="1004">AVERAGE(HN15:HP15)</f>
        <v>#N/A</v>
      </c>
      <c r="HQ26" s="97" t="e">
        <f t="shared" ref="HQ26:HQ31" si="1005">AVERAGE(HO15:HQ15)</f>
        <v>#N/A</v>
      </c>
      <c r="HR26" s="97" t="e">
        <f t="shared" ref="HR26:HR31" si="1006">AVERAGE(HP15:HR15)</f>
        <v>#N/A</v>
      </c>
      <c r="HS26" s="97" t="e">
        <f t="shared" ref="HS26:HS31" si="1007">AVERAGE(HQ15:HS15)</f>
        <v>#N/A</v>
      </c>
      <c r="HT26" s="97" t="e">
        <f t="shared" ref="HT26:HT31" si="1008">AVERAGE(HR15:HT15)</f>
        <v>#N/A</v>
      </c>
      <c r="HU26" s="97" t="e">
        <f t="shared" ref="HU26:HU31" si="1009">AVERAGE(HS15:HU15)</f>
        <v>#N/A</v>
      </c>
      <c r="HV26" s="97" t="e">
        <f t="shared" ref="HV26:HV31" si="1010">AVERAGE(HT15:HV15)</f>
        <v>#N/A</v>
      </c>
      <c r="HW26" s="97" t="e">
        <f t="shared" ref="HW26:HW31" si="1011">AVERAGE(HU15:HW15)</f>
        <v>#N/A</v>
      </c>
      <c r="HX26" s="97" t="e">
        <f t="shared" ref="HX26:HX31" si="1012">AVERAGE(HV15:HX15)</f>
        <v>#N/A</v>
      </c>
      <c r="HY26" s="97" t="e">
        <f t="shared" ref="HY26:HY31" si="1013">AVERAGE(HW15:HY15)</f>
        <v>#N/A</v>
      </c>
      <c r="HZ26" s="97" t="e">
        <f t="shared" ref="HZ26:HZ31" si="1014">AVERAGE(HX15:HZ15)</f>
        <v>#N/A</v>
      </c>
      <c r="IA26" s="97" t="e">
        <f t="shared" ref="IA26:IA31" si="1015">AVERAGE(HY15:IA15)</f>
        <v>#N/A</v>
      </c>
      <c r="IB26" s="97" t="e">
        <f t="shared" ref="IB26:IB31" si="1016">AVERAGE(HZ15:IB15)</f>
        <v>#N/A</v>
      </c>
      <c r="IC26" s="97" t="e">
        <f t="shared" ref="IC26:IC31" si="1017">AVERAGE(IA15:IC15)</f>
        <v>#N/A</v>
      </c>
      <c r="ID26" s="97" t="e">
        <f t="shared" ref="ID26:ID31" si="1018">AVERAGE(IB15:ID15)</f>
        <v>#N/A</v>
      </c>
      <c r="IE26" s="97" t="e">
        <f t="shared" ref="IE26:IE31" si="1019">AVERAGE(IC15:IE15)</f>
        <v>#N/A</v>
      </c>
      <c r="IF26" s="97" t="e">
        <f t="shared" ref="IF26:IF31" si="1020">AVERAGE(ID15:IF15)</f>
        <v>#N/A</v>
      </c>
      <c r="IG26" s="97" t="e">
        <f t="shared" ref="IG26:IG31" si="1021">AVERAGE(IE15:IG15)</f>
        <v>#N/A</v>
      </c>
      <c r="IH26" s="97" t="e">
        <f t="shared" ref="IH26:IH31" si="1022">AVERAGE(IF15:IH15)</f>
        <v>#N/A</v>
      </c>
      <c r="II26" s="97" t="e">
        <f t="shared" ref="II26:II31" si="1023">AVERAGE(IG15:II15)</f>
        <v>#N/A</v>
      </c>
      <c r="IJ26" s="97" t="e">
        <f t="shared" ref="IJ26:IJ31" si="1024">AVERAGE(IH15:IJ15)</f>
        <v>#N/A</v>
      </c>
      <c r="IK26" s="97" t="e">
        <f t="shared" ref="IK26:IK31" si="1025">AVERAGE(II15:IK15)</f>
        <v>#N/A</v>
      </c>
      <c r="IL26" s="97" t="e">
        <f t="shared" ref="IL26:IL31" si="1026">AVERAGE(IJ15:IL15)</f>
        <v>#N/A</v>
      </c>
      <c r="IM26" s="97" t="e">
        <f t="shared" ref="IM26:IM31" si="1027">AVERAGE(IK15:IM15)</f>
        <v>#N/A</v>
      </c>
      <c r="IN26" s="97" t="e">
        <f t="shared" ref="IN26:IN31" si="1028">AVERAGE(IL15:IN15)</f>
        <v>#N/A</v>
      </c>
      <c r="IO26" s="97" t="e">
        <f t="shared" ref="IO26:IO31" si="1029">AVERAGE(IM15:IO15)</f>
        <v>#N/A</v>
      </c>
      <c r="IP26" s="97" t="e">
        <f t="shared" ref="IP26:IP31" si="1030">AVERAGE(IN15:IP15)</f>
        <v>#N/A</v>
      </c>
      <c r="IQ26" s="97" t="e">
        <f t="shared" ref="IQ26:IQ31" si="1031">AVERAGE(IO15:IQ15)</f>
        <v>#N/A</v>
      </c>
      <c r="IR26" s="97" t="e">
        <f t="shared" ref="IR26:IR31" si="1032">AVERAGE(IP15:IR15)</f>
        <v>#N/A</v>
      </c>
      <c r="IS26" s="97" t="e">
        <f t="shared" ref="IS26:IS31" si="1033">AVERAGE(IQ15:IS15)</f>
        <v>#N/A</v>
      </c>
      <c r="IT26" s="97" t="e">
        <f t="shared" ref="IT26:IT31" si="1034">AVERAGE(IR15:IT15)</f>
        <v>#N/A</v>
      </c>
      <c r="IU26" s="97" t="e">
        <f t="shared" ref="IU26:IU31" si="1035">AVERAGE(IS15:IU15)</f>
        <v>#N/A</v>
      </c>
      <c r="IV26" s="97" t="e">
        <f t="shared" ref="IV26:IV31" si="1036">AVERAGE(IT15:IV15)</f>
        <v>#N/A</v>
      </c>
      <c r="IW26" s="97" t="e">
        <f t="shared" ref="IW26:IW31" si="1037">AVERAGE(IU15:IW15)</f>
        <v>#N/A</v>
      </c>
      <c r="IX26" s="97" t="e">
        <f t="shared" ref="IX26:IX31" si="1038">AVERAGE(IV15:IX15)</f>
        <v>#N/A</v>
      </c>
      <c r="IY26" s="97" t="e">
        <f t="shared" ref="IY26:IY31" si="1039">AVERAGE(IW15:IY15)</f>
        <v>#N/A</v>
      </c>
      <c r="IZ26" s="97" t="e">
        <f t="shared" ref="IZ26:IZ31" si="1040">AVERAGE(IX15:IZ15)</f>
        <v>#N/A</v>
      </c>
      <c r="JA26" s="97" t="e">
        <f t="shared" ref="JA26:JA31" si="1041">AVERAGE(IY15:JA15)</f>
        <v>#N/A</v>
      </c>
      <c r="JB26" s="97" t="e">
        <f t="shared" ref="JB26:JB31" si="1042">AVERAGE(IZ15:JB15)</f>
        <v>#N/A</v>
      </c>
      <c r="JC26" s="97" t="e">
        <f t="shared" ref="JC26:JC31" si="1043">AVERAGE(JA15:JC15)</f>
        <v>#N/A</v>
      </c>
      <c r="JD26" s="97" t="e">
        <f t="shared" ref="JD26:JD31" si="1044">AVERAGE(JB15:JD15)</f>
        <v>#N/A</v>
      </c>
      <c r="JE26" s="97" t="e">
        <f t="shared" ref="JE26:JE31" si="1045">AVERAGE(JC15:JE15)</f>
        <v>#N/A</v>
      </c>
      <c r="JF26" s="97" t="e">
        <f t="shared" ref="JF26:JF31" si="1046">AVERAGE(JD15:JF15)</f>
        <v>#N/A</v>
      </c>
      <c r="JG26" s="97" t="e">
        <f t="shared" ref="JG26:JG31" si="1047">AVERAGE(JE15:JG15)</f>
        <v>#N/A</v>
      </c>
      <c r="JH26" s="97" t="e">
        <f t="shared" ref="JH26:JH31" si="1048">AVERAGE(JF15:JH15)</f>
        <v>#N/A</v>
      </c>
      <c r="JI26" s="97" t="e">
        <f t="shared" ref="JI26:JI31" si="1049">AVERAGE(JG15:JI15)</f>
        <v>#N/A</v>
      </c>
      <c r="JJ26" s="97" t="e">
        <f t="shared" ref="JJ26:JJ31" si="1050">AVERAGE(JH15:JJ15)</f>
        <v>#N/A</v>
      </c>
      <c r="JK26" s="97" t="e">
        <f t="shared" ref="JK26:JK31" si="1051">AVERAGE(JI15:JK15)</f>
        <v>#N/A</v>
      </c>
      <c r="JL26" s="97" t="e">
        <f t="shared" ref="JL26:JL31" si="1052">AVERAGE(JJ15:JL15)</f>
        <v>#N/A</v>
      </c>
      <c r="JM26" s="97" t="e">
        <f t="shared" ref="JM26:JM31" si="1053">AVERAGE(JK15:JM15)</f>
        <v>#N/A</v>
      </c>
      <c r="JN26" s="97" t="e">
        <f t="shared" ref="JN26:JN31" si="1054">AVERAGE(JL15:JN15)</f>
        <v>#N/A</v>
      </c>
      <c r="JO26" s="97" t="e">
        <f t="shared" ref="JO26:JO31" si="1055">AVERAGE(JM15:JO15)</f>
        <v>#N/A</v>
      </c>
      <c r="JP26" s="97" t="e">
        <f t="shared" ref="JP26:JP31" si="1056">AVERAGE(JN15:JP15)</f>
        <v>#N/A</v>
      </c>
      <c r="JQ26" s="97" t="e">
        <f t="shared" ref="JQ26:JQ31" si="1057">AVERAGE(JO15:JQ15)</f>
        <v>#N/A</v>
      </c>
      <c r="JR26" s="97" t="e">
        <f t="shared" ref="JR26:JR31" si="1058">AVERAGE(JP15:JR15)</f>
        <v>#N/A</v>
      </c>
      <c r="JS26" s="97" t="e">
        <f t="shared" ref="JS26:JS31" si="1059">AVERAGE(JQ15:JS15)</f>
        <v>#N/A</v>
      </c>
      <c r="JT26" s="97" t="e">
        <f t="shared" ref="JT26:JT31" si="1060">AVERAGE(JR15:JT15)</f>
        <v>#N/A</v>
      </c>
      <c r="JU26" s="97" t="e">
        <f t="shared" ref="JU26:JU31" si="1061">AVERAGE(JS15:JU15)</f>
        <v>#N/A</v>
      </c>
      <c r="JV26" s="97" t="e">
        <f t="shared" ref="JV26:JV31" si="1062">AVERAGE(JT15:JV15)</f>
        <v>#N/A</v>
      </c>
      <c r="JW26" s="97" t="e">
        <f t="shared" ref="JW26:JW31" si="1063">AVERAGE(JU15:JW15)</f>
        <v>#N/A</v>
      </c>
      <c r="JX26" s="97" t="e">
        <f t="shared" ref="JX26:JX31" si="1064">AVERAGE(JV15:JX15)</f>
        <v>#N/A</v>
      </c>
      <c r="JY26" s="97" t="e">
        <f t="shared" ref="JY26:JY31" si="1065">AVERAGE(JW15:JY15)</f>
        <v>#N/A</v>
      </c>
      <c r="JZ26" s="97" t="e">
        <f t="shared" ref="JZ26:JZ31" si="1066">AVERAGE(JX15:JZ15)</f>
        <v>#N/A</v>
      </c>
      <c r="KA26" s="97" t="e">
        <f t="shared" ref="KA26:KA31" si="1067">AVERAGE(JY15:KA15)</f>
        <v>#N/A</v>
      </c>
      <c r="KB26" s="97" t="e">
        <f t="shared" ref="KB26:KB31" si="1068">AVERAGE(JZ15:KB15)</f>
        <v>#N/A</v>
      </c>
      <c r="KC26" s="97" t="e">
        <f t="shared" ref="KC26:KC31" si="1069">AVERAGE(KA15:KC15)</f>
        <v>#N/A</v>
      </c>
      <c r="KD26" s="97" t="e">
        <f t="shared" ref="KD26:KD31" si="1070">AVERAGE(KB15:KD15)</f>
        <v>#N/A</v>
      </c>
      <c r="KE26" s="97" t="e">
        <f t="shared" ref="KE26:KE31" si="1071">AVERAGE(KC15:KE15)</f>
        <v>#N/A</v>
      </c>
      <c r="KF26" s="97" t="e">
        <f t="shared" ref="KF26:KF31" si="1072">AVERAGE(KD15:KF15)</f>
        <v>#N/A</v>
      </c>
      <c r="KG26" s="97" t="e">
        <f t="shared" ref="KG26:KG31" si="1073">AVERAGE(KE15:KG15)</f>
        <v>#N/A</v>
      </c>
      <c r="KH26" s="97" t="e">
        <f t="shared" ref="KH26:KH31" si="1074">AVERAGE(KF15:KH15)</f>
        <v>#N/A</v>
      </c>
      <c r="KI26" s="97" t="e">
        <f t="shared" ref="KI26:KI31" si="1075">AVERAGE(KG15:KI15)</f>
        <v>#N/A</v>
      </c>
      <c r="KJ26" s="97" t="e">
        <f t="shared" ref="KJ26:KJ31" si="1076">AVERAGE(KH15:KJ15)</f>
        <v>#N/A</v>
      </c>
      <c r="KK26" s="97" t="e">
        <f t="shared" ref="KK26:KK31" si="1077">AVERAGE(KI15:KK15)</f>
        <v>#N/A</v>
      </c>
      <c r="KL26" s="97" t="e">
        <f t="shared" ref="KL26:KL31" si="1078">AVERAGE(KJ15:KL15)</f>
        <v>#N/A</v>
      </c>
      <c r="KM26" s="97" t="e">
        <f t="shared" ref="KM26:KM31" si="1079">AVERAGE(KK15:KM15)</f>
        <v>#N/A</v>
      </c>
      <c r="KN26" s="97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7">
        <f t="shared" si="607"/>
        <v>0.41780418361610816</v>
      </c>
      <c r="H27" s="97">
        <f t="shared" si="842"/>
        <v>0.3967061402965919</v>
      </c>
      <c r="I27" s="97">
        <f t="shared" si="842"/>
        <v>0.3957492445390513</v>
      </c>
      <c r="J27" s="97">
        <f t="shared" si="842"/>
        <v>0.37335735484863058</v>
      </c>
      <c r="K27" s="97">
        <f t="shared" si="842"/>
        <v>0.35062204546423931</v>
      </c>
      <c r="L27" s="97">
        <f t="shared" si="842"/>
        <v>0.31373040076422803</v>
      </c>
      <c r="M27" s="97">
        <f t="shared" si="842"/>
        <v>0.28979541196252429</v>
      </c>
      <c r="N27" s="97">
        <f t="shared" si="842"/>
        <v>0.26167970482873182</v>
      </c>
      <c r="O27" s="97">
        <f t="shared" si="842"/>
        <v>0.24609781747847811</v>
      </c>
      <c r="P27" s="97">
        <f t="shared" si="842"/>
        <v>0.23360729721486181</v>
      </c>
      <c r="Q27" s="97">
        <f t="shared" si="842"/>
        <v>0.24031104700183828</v>
      </c>
      <c r="R27" s="97">
        <f t="shared" si="843"/>
        <v>0.23264707911738047</v>
      </c>
      <c r="S27" s="97">
        <f t="shared" si="843"/>
        <v>0.22508898302389602</v>
      </c>
      <c r="T27" s="97">
        <f t="shared" si="843"/>
        <v>0.21325882021980061</v>
      </c>
      <c r="U27" s="97">
        <f t="shared" si="843"/>
        <v>0.20572415044977518</v>
      </c>
      <c r="V27" s="97">
        <f t="shared" si="843"/>
        <v>0.19348058893094877</v>
      </c>
      <c r="W27" s="97">
        <f t="shared" si="843"/>
        <v>0.18930297606944077</v>
      </c>
      <c r="X27" s="97">
        <f t="shared" si="843"/>
        <v>0.18422315105505641</v>
      </c>
      <c r="Y27" s="97">
        <f t="shared" si="843"/>
        <v>0.17632966545145864</v>
      </c>
      <c r="Z27" s="97">
        <f t="shared" si="843"/>
        <v>0.16169645208506492</v>
      </c>
      <c r="AA27" s="97">
        <f t="shared" si="843"/>
        <v>0.15039284120869811</v>
      </c>
      <c r="AB27" s="97">
        <f t="shared" si="844"/>
        <v>0.14329822538730874</v>
      </c>
      <c r="AC27" s="97">
        <f t="shared" si="844"/>
        <v>0.13913322939877992</v>
      </c>
      <c r="AD27" s="97">
        <f t="shared" si="844"/>
        <v>0.136648062698186</v>
      </c>
      <c r="AE27" s="97">
        <f t="shared" si="844"/>
        <v>0.13215255085535063</v>
      </c>
      <c r="AF27" s="97">
        <f t="shared" si="844"/>
        <v>0.1226014838931279</v>
      </c>
      <c r="AG27" s="97">
        <f t="shared" si="844"/>
        <v>0.10988843260922732</v>
      </c>
      <c r="AH27" s="97">
        <f t="shared" si="844"/>
        <v>9.7079788906630896E-2</v>
      </c>
      <c r="AI27" s="97">
        <f t="shared" si="844"/>
        <v>8.6720076944680022E-2</v>
      </c>
      <c r="AJ27" s="97">
        <f t="shared" si="844"/>
        <v>8.023768202850963E-2</v>
      </c>
      <c r="AK27" s="97">
        <f t="shared" si="844"/>
        <v>7.5702645611747707E-2</v>
      </c>
      <c r="AL27" s="97">
        <f t="shared" si="845"/>
        <v>7.0907761570253955E-2</v>
      </c>
      <c r="AM27" s="97">
        <f t="shared" si="845"/>
        <v>6.4009058715239986E-2</v>
      </c>
      <c r="AN27" s="97">
        <f t="shared" si="845"/>
        <v>5.6966932829434734E-2</v>
      </c>
      <c r="AO27" s="97">
        <f t="shared" si="845"/>
        <v>5.042620986581562E-2</v>
      </c>
      <c r="AP27" s="97">
        <f t="shared" si="845"/>
        <v>4.5681959543427096E-2</v>
      </c>
      <c r="AQ27" s="97">
        <f t="shared" si="845"/>
        <v>4.2711043819169126E-2</v>
      </c>
      <c r="AR27" s="97">
        <f t="shared" si="845"/>
        <v>4.1168271384102319E-2</v>
      </c>
      <c r="AS27" s="97" t="e">
        <f t="shared" si="845"/>
        <v>#N/A</v>
      </c>
      <c r="AT27" s="97" t="e">
        <f t="shared" si="845"/>
        <v>#N/A</v>
      </c>
      <c r="AU27" s="97" t="e">
        <f t="shared" si="845"/>
        <v>#N/A</v>
      </c>
      <c r="AV27" s="97" t="e">
        <f t="shared" si="846"/>
        <v>#N/A</v>
      </c>
      <c r="AW27" s="97" t="e">
        <f t="shared" si="846"/>
        <v>#N/A</v>
      </c>
      <c r="AX27" s="97" t="e">
        <f t="shared" si="846"/>
        <v>#N/A</v>
      </c>
      <c r="AY27" s="97" t="e">
        <f t="shared" si="846"/>
        <v>#N/A</v>
      </c>
      <c r="AZ27" s="97" t="e">
        <f t="shared" si="846"/>
        <v>#N/A</v>
      </c>
      <c r="BA27" s="97" t="e">
        <f t="shared" si="846"/>
        <v>#N/A</v>
      </c>
      <c r="BB27" s="97" t="e">
        <f t="shared" si="846"/>
        <v>#N/A</v>
      </c>
      <c r="BC27" s="97" t="e">
        <f t="shared" si="846"/>
        <v>#N/A</v>
      </c>
      <c r="BD27" s="97" t="e">
        <f t="shared" si="846"/>
        <v>#N/A</v>
      </c>
      <c r="BE27" s="97" t="e">
        <f t="shared" si="846"/>
        <v>#N/A</v>
      </c>
      <c r="BF27" s="97" t="e">
        <f t="shared" si="847"/>
        <v>#N/A</v>
      </c>
      <c r="BG27" s="97" t="e">
        <f t="shared" si="847"/>
        <v>#N/A</v>
      </c>
      <c r="BH27" s="97" t="e">
        <f t="shared" si="847"/>
        <v>#N/A</v>
      </c>
      <c r="BI27" s="97" t="e">
        <f t="shared" si="847"/>
        <v>#N/A</v>
      </c>
      <c r="BJ27" s="97" t="e">
        <f t="shared" si="847"/>
        <v>#N/A</v>
      </c>
      <c r="BK27" s="97" t="e">
        <f t="shared" si="847"/>
        <v>#N/A</v>
      </c>
      <c r="BL27" s="97" t="e">
        <f t="shared" si="847"/>
        <v>#N/A</v>
      </c>
      <c r="BM27" s="97" t="e">
        <f t="shared" si="847"/>
        <v>#N/A</v>
      </c>
      <c r="BN27" s="97" t="e">
        <f t="shared" si="847"/>
        <v>#N/A</v>
      </c>
      <c r="BO27" s="97" t="e">
        <f t="shared" si="847"/>
        <v>#N/A</v>
      </c>
      <c r="BP27" s="97" t="e">
        <f t="shared" si="848"/>
        <v>#N/A</v>
      </c>
      <c r="BQ27" s="97" t="e">
        <f t="shared" si="849"/>
        <v>#N/A</v>
      </c>
      <c r="BR27" s="97" t="e">
        <f t="shared" si="850"/>
        <v>#N/A</v>
      </c>
      <c r="BS27" s="97" t="e">
        <f t="shared" si="851"/>
        <v>#N/A</v>
      </c>
      <c r="BT27" s="97" t="e">
        <f t="shared" si="852"/>
        <v>#N/A</v>
      </c>
      <c r="BU27" s="97" t="e">
        <f t="shared" si="853"/>
        <v>#N/A</v>
      </c>
      <c r="BV27" s="97" t="e">
        <f t="shared" si="854"/>
        <v>#N/A</v>
      </c>
      <c r="BW27" s="97" t="e">
        <f t="shared" si="855"/>
        <v>#N/A</v>
      </c>
      <c r="BX27" s="97" t="e">
        <f t="shared" si="856"/>
        <v>#N/A</v>
      </c>
      <c r="BY27" s="97" t="e">
        <f t="shared" si="857"/>
        <v>#N/A</v>
      </c>
      <c r="BZ27" s="97" t="e">
        <f t="shared" si="858"/>
        <v>#N/A</v>
      </c>
      <c r="CA27" s="97" t="e">
        <f t="shared" si="859"/>
        <v>#N/A</v>
      </c>
      <c r="CB27" s="97" t="e">
        <f t="shared" si="860"/>
        <v>#N/A</v>
      </c>
      <c r="CC27" s="97" t="e">
        <f t="shared" si="861"/>
        <v>#N/A</v>
      </c>
      <c r="CD27" s="97" t="e">
        <f t="shared" si="862"/>
        <v>#N/A</v>
      </c>
      <c r="CE27" s="97" t="e">
        <f t="shared" si="863"/>
        <v>#N/A</v>
      </c>
      <c r="CF27" s="97" t="e">
        <f t="shared" si="864"/>
        <v>#N/A</v>
      </c>
      <c r="CG27" s="97" t="e">
        <f t="shared" si="865"/>
        <v>#N/A</v>
      </c>
      <c r="CH27" s="97" t="e">
        <f t="shared" si="866"/>
        <v>#N/A</v>
      </c>
      <c r="CI27" s="97" t="e">
        <f t="shared" si="867"/>
        <v>#N/A</v>
      </c>
      <c r="CJ27" s="97" t="e">
        <f t="shared" si="868"/>
        <v>#N/A</v>
      </c>
      <c r="CK27" s="97" t="e">
        <f t="shared" si="869"/>
        <v>#N/A</v>
      </c>
      <c r="CL27" s="97" t="e">
        <f t="shared" si="870"/>
        <v>#N/A</v>
      </c>
      <c r="CM27" s="97" t="e">
        <f t="shared" si="871"/>
        <v>#N/A</v>
      </c>
      <c r="CN27" s="97" t="e">
        <f t="shared" si="872"/>
        <v>#N/A</v>
      </c>
      <c r="CO27" s="97" t="e">
        <f t="shared" si="873"/>
        <v>#N/A</v>
      </c>
      <c r="CP27" s="97" t="e">
        <f t="shared" si="874"/>
        <v>#N/A</v>
      </c>
      <c r="CQ27" s="97" t="e">
        <f t="shared" si="875"/>
        <v>#N/A</v>
      </c>
      <c r="CR27" s="97" t="e">
        <f t="shared" si="876"/>
        <v>#N/A</v>
      </c>
      <c r="CS27" s="97" t="e">
        <f t="shared" si="877"/>
        <v>#N/A</v>
      </c>
      <c r="CT27" s="97" t="e">
        <f t="shared" si="878"/>
        <v>#N/A</v>
      </c>
      <c r="CU27" s="97" t="e">
        <f t="shared" si="879"/>
        <v>#N/A</v>
      </c>
      <c r="CV27" s="97" t="e">
        <f t="shared" si="880"/>
        <v>#N/A</v>
      </c>
      <c r="CW27" s="97" t="e">
        <f t="shared" si="881"/>
        <v>#N/A</v>
      </c>
      <c r="CX27" s="97" t="e">
        <f t="shared" si="882"/>
        <v>#N/A</v>
      </c>
      <c r="CY27" s="97" t="e">
        <f t="shared" si="883"/>
        <v>#N/A</v>
      </c>
      <c r="CZ27" s="97" t="e">
        <f t="shared" si="884"/>
        <v>#N/A</v>
      </c>
      <c r="DA27" s="97" t="e">
        <f t="shared" si="885"/>
        <v>#N/A</v>
      </c>
      <c r="DB27" s="97" t="e">
        <f t="shared" si="886"/>
        <v>#N/A</v>
      </c>
      <c r="DC27" s="97" t="e">
        <f t="shared" si="887"/>
        <v>#N/A</v>
      </c>
      <c r="DD27" s="97" t="e">
        <f t="shared" si="888"/>
        <v>#N/A</v>
      </c>
      <c r="DE27" s="97" t="e">
        <f t="shared" si="889"/>
        <v>#N/A</v>
      </c>
      <c r="DF27" s="97" t="e">
        <f t="shared" si="890"/>
        <v>#N/A</v>
      </c>
      <c r="DG27" s="97" t="e">
        <f t="shared" si="891"/>
        <v>#N/A</v>
      </c>
      <c r="DH27" s="97" t="e">
        <f t="shared" si="892"/>
        <v>#N/A</v>
      </c>
      <c r="DI27" s="97" t="e">
        <f t="shared" si="893"/>
        <v>#N/A</v>
      </c>
      <c r="DJ27" s="97" t="e">
        <f t="shared" si="894"/>
        <v>#N/A</v>
      </c>
      <c r="DK27" s="97" t="e">
        <f t="shared" si="895"/>
        <v>#N/A</v>
      </c>
      <c r="DL27" s="97" t="e">
        <f t="shared" si="896"/>
        <v>#N/A</v>
      </c>
      <c r="DM27" s="97" t="e">
        <f t="shared" si="897"/>
        <v>#N/A</v>
      </c>
      <c r="DN27" s="97" t="e">
        <f t="shared" si="898"/>
        <v>#N/A</v>
      </c>
      <c r="DO27" s="97" t="e">
        <f t="shared" si="899"/>
        <v>#N/A</v>
      </c>
      <c r="DP27" s="97" t="e">
        <f t="shared" si="900"/>
        <v>#N/A</v>
      </c>
      <c r="DQ27" s="97" t="e">
        <f t="shared" si="901"/>
        <v>#N/A</v>
      </c>
      <c r="DR27" s="97" t="e">
        <f t="shared" si="902"/>
        <v>#N/A</v>
      </c>
      <c r="DS27" s="97" t="e">
        <f t="shared" si="903"/>
        <v>#N/A</v>
      </c>
      <c r="DT27" s="97" t="e">
        <f t="shared" si="904"/>
        <v>#N/A</v>
      </c>
      <c r="DU27" s="97" t="e">
        <f t="shared" si="905"/>
        <v>#N/A</v>
      </c>
      <c r="DV27" s="97" t="e">
        <f t="shared" si="906"/>
        <v>#N/A</v>
      </c>
      <c r="DW27" s="97" t="e">
        <f t="shared" si="907"/>
        <v>#N/A</v>
      </c>
      <c r="DX27" s="97" t="e">
        <f t="shared" si="908"/>
        <v>#N/A</v>
      </c>
      <c r="DY27" s="97" t="e">
        <f t="shared" si="909"/>
        <v>#N/A</v>
      </c>
      <c r="DZ27" s="97" t="e">
        <f t="shared" si="910"/>
        <v>#N/A</v>
      </c>
      <c r="EA27" s="97" t="e">
        <f t="shared" si="911"/>
        <v>#N/A</v>
      </c>
      <c r="EB27" s="97" t="e">
        <f t="shared" si="912"/>
        <v>#N/A</v>
      </c>
      <c r="EC27" s="97" t="e">
        <f t="shared" si="913"/>
        <v>#N/A</v>
      </c>
      <c r="ED27" s="97" t="e">
        <f t="shared" si="914"/>
        <v>#N/A</v>
      </c>
      <c r="EE27" s="97" t="e">
        <f t="shared" si="915"/>
        <v>#N/A</v>
      </c>
      <c r="EF27" s="97" t="e">
        <f t="shared" si="916"/>
        <v>#N/A</v>
      </c>
      <c r="EG27" s="97" t="e">
        <f t="shared" si="917"/>
        <v>#N/A</v>
      </c>
      <c r="EH27" s="97" t="e">
        <f t="shared" si="918"/>
        <v>#N/A</v>
      </c>
      <c r="EI27" s="97" t="e">
        <f t="shared" si="919"/>
        <v>#N/A</v>
      </c>
      <c r="EJ27" s="97" t="e">
        <f t="shared" si="920"/>
        <v>#N/A</v>
      </c>
      <c r="EK27" s="97" t="e">
        <f t="shared" si="921"/>
        <v>#N/A</v>
      </c>
      <c r="EL27" s="97" t="e">
        <f t="shared" si="922"/>
        <v>#N/A</v>
      </c>
      <c r="EM27" s="97" t="e">
        <f t="shared" si="923"/>
        <v>#N/A</v>
      </c>
      <c r="EN27" s="97" t="e">
        <f t="shared" si="924"/>
        <v>#N/A</v>
      </c>
      <c r="EO27" s="97" t="e">
        <f t="shared" si="925"/>
        <v>#N/A</v>
      </c>
      <c r="EP27" s="97" t="e">
        <f t="shared" si="926"/>
        <v>#N/A</v>
      </c>
      <c r="EQ27" s="97" t="e">
        <f t="shared" si="927"/>
        <v>#N/A</v>
      </c>
      <c r="ER27" s="97" t="e">
        <f t="shared" si="928"/>
        <v>#N/A</v>
      </c>
      <c r="ES27" s="97" t="e">
        <f t="shared" si="929"/>
        <v>#N/A</v>
      </c>
      <c r="ET27" s="97" t="e">
        <f t="shared" si="930"/>
        <v>#N/A</v>
      </c>
      <c r="EU27" s="97" t="e">
        <f t="shared" si="931"/>
        <v>#N/A</v>
      </c>
      <c r="EV27" s="97" t="e">
        <f t="shared" si="932"/>
        <v>#N/A</v>
      </c>
      <c r="EW27" s="97" t="e">
        <f t="shared" si="933"/>
        <v>#N/A</v>
      </c>
      <c r="EX27" s="97" t="e">
        <f t="shared" si="934"/>
        <v>#N/A</v>
      </c>
      <c r="EY27" s="97" t="e">
        <f t="shared" si="935"/>
        <v>#N/A</v>
      </c>
      <c r="EZ27" s="97" t="e">
        <f t="shared" si="936"/>
        <v>#N/A</v>
      </c>
      <c r="FA27" s="97" t="e">
        <f t="shared" si="937"/>
        <v>#N/A</v>
      </c>
      <c r="FB27" s="97" t="e">
        <f t="shared" si="938"/>
        <v>#N/A</v>
      </c>
      <c r="FC27" s="97" t="e">
        <f t="shared" si="939"/>
        <v>#N/A</v>
      </c>
      <c r="FD27" s="97" t="e">
        <f t="shared" si="940"/>
        <v>#N/A</v>
      </c>
      <c r="FE27" s="97" t="e">
        <f t="shared" si="941"/>
        <v>#N/A</v>
      </c>
      <c r="FF27" s="97" t="e">
        <f t="shared" si="942"/>
        <v>#N/A</v>
      </c>
      <c r="FG27" s="97" t="e">
        <f t="shared" si="943"/>
        <v>#N/A</v>
      </c>
      <c r="FH27" s="97" t="e">
        <f t="shared" si="944"/>
        <v>#N/A</v>
      </c>
      <c r="FI27" s="97" t="e">
        <f t="shared" si="945"/>
        <v>#N/A</v>
      </c>
      <c r="FJ27" s="97" t="e">
        <f t="shared" si="946"/>
        <v>#N/A</v>
      </c>
      <c r="FK27" s="97" t="e">
        <f t="shared" si="947"/>
        <v>#N/A</v>
      </c>
      <c r="FL27" s="97" t="e">
        <f t="shared" si="948"/>
        <v>#N/A</v>
      </c>
      <c r="FM27" s="97" t="e">
        <f t="shared" si="949"/>
        <v>#N/A</v>
      </c>
      <c r="FN27" s="97" t="e">
        <f t="shared" si="950"/>
        <v>#N/A</v>
      </c>
      <c r="FO27" s="97" t="e">
        <f t="shared" si="951"/>
        <v>#N/A</v>
      </c>
      <c r="FP27" s="97" t="e">
        <f t="shared" si="952"/>
        <v>#N/A</v>
      </c>
      <c r="FQ27" s="97" t="e">
        <f t="shared" si="953"/>
        <v>#N/A</v>
      </c>
      <c r="FR27" s="97" t="e">
        <f t="shared" si="954"/>
        <v>#N/A</v>
      </c>
      <c r="FS27" s="97" t="e">
        <f t="shared" si="955"/>
        <v>#N/A</v>
      </c>
      <c r="FT27" s="97" t="e">
        <f t="shared" si="956"/>
        <v>#N/A</v>
      </c>
      <c r="FU27" s="97" t="e">
        <f t="shared" si="957"/>
        <v>#N/A</v>
      </c>
      <c r="FV27" s="97" t="e">
        <f t="shared" si="958"/>
        <v>#N/A</v>
      </c>
      <c r="FW27" s="97" t="e">
        <f t="shared" si="959"/>
        <v>#N/A</v>
      </c>
      <c r="FX27" s="97" t="e">
        <f t="shared" si="960"/>
        <v>#N/A</v>
      </c>
      <c r="FY27" s="97" t="e">
        <f t="shared" si="961"/>
        <v>#N/A</v>
      </c>
      <c r="FZ27" s="97" t="e">
        <f t="shared" si="962"/>
        <v>#N/A</v>
      </c>
      <c r="GA27" s="97" t="e">
        <f t="shared" si="963"/>
        <v>#N/A</v>
      </c>
      <c r="GB27" s="97" t="e">
        <f t="shared" si="964"/>
        <v>#N/A</v>
      </c>
      <c r="GC27" s="97" t="e">
        <f t="shared" si="965"/>
        <v>#N/A</v>
      </c>
      <c r="GD27" s="97" t="e">
        <f t="shared" si="966"/>
        <v>#N/A</v>
      </c>
      <c r="GE27" s="97" t="e">
        <f t="shared" si="967"/>
        <v>#N/A</v>
      </c>
      <c r="GF27" s="97" t="e">
        <f t="shared" si="968"/>
        <v>#N/A</v>
      </c>
      <c r="GG27" s="97" t="e">
        <f t="shared" si="969"/>
        <v>#N/A</v>
      </c>
      <c r="GH27" s="97" t="e">
        <f t="shared" si="970"/>
        <v>#N/A</v>
      </c>
      <c r="GI27" s="97" t="e">
        <f t="shared" si="971"/>
        <v>#N/A</v>
      </c>
      <c r="GJ27" s="97" t="e">
        <f t="shared" si="972"/>
        <v>#N/A</v>
      </c>
      <c r="GK27" s="97" t="e">
        <f t="shared" si="973"/>
        <v>#N/A</v>
      </c>
      <c r="GL27" s="97" t="e">
        <f t="shared" si="974"/>
        <v>#N/A</v>
      </c>
      <c r="GM27" s="97" t="e">
        <f t="shared" si="975"/>
        <v>#N/A</v>
      </c>
      <c r="GN27" s="97" t="e">
        <f t="shared" si="976"/>
        <v>#N/A</v>
      </c>
      <c r="GO27" s="97" t="e">
        <f t="shared" si="977"/>
        <v>#N/A</v>
      </c>
      <c r="GP27" s="97" t="e">
        <f t="shared" si="978"/>
        <v>#N/A</v>
      </c>
      <c r="GQ27" s="97" t="e">
        <f t="shared" si="979"/>
        <v>#N/A</v>
      </c>
      <c r="GR27" s="97" t="e">
        <f t="shared" si="980"/>
        <v>#N/A</v>
      </c>
      <c r="GS27" s="97" t="e">
        <f t="shared" si="981"/>
        <v>#N/A</v>
      </c>
      <c r="GT27" s="97" t="e">
        <f t="shared" si="982"/>
        <v>#N/A</v>
      </c>
      <c r="GU27" s="97" t="e">
        <f t="shared" si="983"/>
        <v>#N/A</v>
      </c>
      <c r="GV27" s="97" t="e">
        <f t="shared" si="984"/>
        <v>#N/A</v>
      </c>
      <c r="GW27" s="97" t="e">
        <f t="shared" si="985"/>
        <v>#N/A</v>
      </c>
      <c r="GX27" s="97" t="e">
        <f t="shared" si="986"/>
        <v>#N/A</v>
      </c>
      <c r="GY27" s="97" t="e">
        <f t="shared" si="987"/>
        <v>#N/A</v>
      </c>
      <c r="GZ27" s="97" t="e">
        <f t="shared" si="988"/>
        <v>#N/A</v>
      </c>
      <c r="HA27" s="97" t="e">
        <f t="shared" si="989"/>
        <v>#N/A</v>
      </c>
      <c r="HB27" s="97" t="e">
        <f t="shared" si="990"/>
        <v>#N/A</v>
      </c>
      <c r="HC27" s="97" t="e">
        <f t="shared" si="991"/>
        <v>#N/A</v>
      </c>
      <c r="HD27" s="97" t="e">
        <f t="shared" si="992"/>
        <v>#N/A</v>
      </c>
      <c r="HE27" s="97" t="e">
        <f t="shared" si="993"/>
        <v>#N/A</v>
      </c>
      <c r="HF27" s="97" t="e">
        <f t="shared" si="994"/>
        <v>#N/A</v>
      </c>
      <c r="HG27" s="97" t="e">
        <f t="shared" si="995"/>
        <v>#N/A</v>
      </c>
      <c r="HH27" s="97" t="e">
        <f t="shared" si="996"/>
        <v>#N/A</v>
      </c>
      <c r="HI27" s="97" t="e">
        <f t="shared" si="997"/>
        <v>#N/A</v>
      </c>
      <c r="HJ27" s="97" t="e">
        <f t="shared" si="998"/>
        <v>#N/A</v>
      </c>
      <c r="HK27" s="97" t="e">
        <f t="shared" si="999"/>
        <v>#N/A</v>
      </c>
      <c r="HL27" s="97" t="e">
        <f t="shared" si="1000"/>
        <v>#N/A</v>
      </c>
      <c r="HM27" s="97" t="e">
        <f t="shared" si="1001"/>
        <v>#N/A</v>
      </c>
      <c r="HN27" s="97" t="e">
        <f t="shared" si="1002"/>
        <v>#N/A</v>
      </c>
      <c r="HO27" s="97" t="e">
        <f t="shared" si="1003"/>
        <v>#N/A</v>
      </c>
      <c r="HP27" s="97" t="e">
        <f t="shared" si="1004"/>
        <v>#N/A</v>
      </c>
      <c r="HQ27" s="97" t="e">
        <f t="shared" si="1005"/>
        <v>#N/A</v>
      </c>
      <c r="HR27" s="97" t="e">
        <f t="shared" si="1006"/>
        <v>#N/A</v>
      </c>
      <c r="HS27" s="97" t="e">
        <f t="shared" si="1007"/>
        <v>#N/A</v>
      </c>
      <c r="HT27" s="97" t="e">
        <f t="shared" si="1008"/>
        <v>#N/A</v>
      </c>
      <c r="HU27" s="97" t="e">
        <f t="shared" si="1009"/>
        <v>#N/A</v>
      </c>
      <c r="HV27" s="97" t="e">
        <f t="shared" si="1010"/>
        <v>#N/A</v>
      </c>
      <c r="HW27" s="97" t="e">
        <f t="shared" si="1011"/>
        <v>#N/A</v>
      </c>
      <c r="HX27" s="97" t="e">
        <f t="shared" si="1012"/>
        <v>#N/A</v>
      </c>
      <c r="HY27" s="97" t="e">
        <f t="shared" si="1013"/>
        <v>#N/A</v>
      </c>
      <c r="HZ27" s="97" t="e">
        <f t="shared" si="1014"/>
        <v>#N/A</v>
      </c>
      <c r="IA27" s="97" t="e">
        <f t="shared" si="1015"/>
        <v>#N/A</v>
      </c>
      <c r="IB27" s="97" t="e">
        <f t="shared" si="1016"/>
        <v>#N/A</v>
      </c>
      <c r="IC27" s="97" t="e">
        <f t="shared" si="1017"/>
        <v>#N/A</v>
      </c>
      <c r="ID27" s="97" t="e">
        <f t="shared" si="1018"/>
        <v>#N/A</v>
      </c>
      <c r="IE27" s="97" t="e">
        <f t="shared" si="1019"/>
        <v>#N/A</v>
      </c>
      <c r="IF27" s="97" t="e">
        <f t="shared" si="1020"/>
        <v>#N/A</v>
      </c>
      <c r="IG27" s="97" t="e">
        <f t="shared" si="1021"/>
        <v>#N/A</v>
      </c>
      <c r="IH27" s="97" t="e">
        <f t="shared" si="1022"/>
        <v>#N/A</v>
      </c>
      <c r="II27" s="97" t="e">
        <f t="shared" si="1023"/>
        <v>#N/A</v>
      </c>
      <c r="IJ27" s="97" t="e">
        <f t="shared" si="1024"/>
        <v>#N/A</v>
      </c>
      <c r="IK27" s="97" t="e">
        <f t="shared" si="1025"/>
        <v>#N/A</v>
      </c>
      <c r="IL27" s="97" t="e">
        <f t="shared" si="1026"/>
        <v>#N/A</v>
      </c>
      <c r="IM27" s="97" t="e">
        <f t="shared" si="1027"/>
        <v>#N/A</v>
      </c>
      <c r="IN27" s="97" t="e">
        <f t="shared" si="1028"/>
        <v>#N/A</v>
      </c>
      <c r="IO27" s="97" t="e">
        <f t="shared" si="1029"/>
        <v>#N/A</v>
      </c>
      <c r="IP27" s="97" t="e">
        <f t="shared" si="1030"/>
        <v>#N/A</v>
      </c>
      <c r="IQ27" s="97" t="e">
        <f t="shared" si="1031"/>
        <v>#N/A</v>
      </c>
      <c r="IR27" s="97" t="e">
        <f t="shared" si="1032"/>
        <v>#N/A</v>
      </c>
      <c r="IS27" s="97" t="e">
        <f t="shared" si="1033"/>
        <v>#N/A</v>
      </c>
      <c r="IT27" s="97" t="e">
        <f t="shared" si="1034"/>
        <v>#N/A</v>
      </c>
      <c r="IU27" s="97" t="e">
        <f t="shared" si="1035"/>
        <v>#N/A</v>
      </c>
      <c r="IV27" s="97" t="e">
        <f t="shared" si="1036"/>
        <v>#N/A</v>
      </c>
      <c r="IW27" s="97" t="e">
        <f t="shared" si="1037"/>
        <v>#N/A</v>
      </c>
      <c r="IX27" s="97" t="e">
        <f t="shared" si="1038"/>
        <v>#N/A</v>
      </c>
      <c r="IY27" s="97" t="e">
        <f t="shared" si="1039"/>
        <v>#N/A</v>
      </c>
      <c r="IZ27" s="97" t="e">
        <f t="shared" si="1040"/>
        <v>#N/A</v>
      </c>
      <c r="JA27" s="97" t="e">
        <f t="shared" si="1041"/>
        <v>#N/A</v>
      </c>
      <c r="JB27" s="97" t="e">
        <f t="shared" si="1042"/>
        <v>#N/A</v>
      </c>
      <c r="JC27" s="97" t="e">
        <f t="shared" si="1043"/>
        <v>#N/A</v>
      </c>
      <c r="JD27" s="97" t="e">
        <f t="shared" si="1044"/>
        <v>#N/A</v>
      </c>
      <c r="JE27" s="97" t="e">
        <f t="shared" si="1045"/>
        <v>#N/A</v>
      </c>
      <c r="JF27" s="97" t="e">
        <f t="shared" si="1046"/>
        <v>#N/A</v>
      </c>
      <c r="JG27" s="97" t="e">
        <f t="shared" si="1047"/>
        <v>#N/A</v>
      </c>
      <c r="JH27" s="97" t="e">
        <f t="shared" si="1048"/>
        <v>#N/A</v>
      </c>
      <c r="JI27" s="97" t="e">
        <f t="shared" si="1049"/>
        <v>#N/A</v>
      </c>
      <c r="JJ27" s="97" t="e">
        <f t="shared" si="1050"/>
        <v>#N/A</v>
      </c>
      <c r="JK27" s="97" t="e">
        <f t="shared" si="1051"/>
        <v>#N/A</v>
      </c>
      <c r="JL27" s="97" t="e">
        <f t="shared" si="1052"/>
        <v>#N/A</v>
      </c>
      <c r="JM27" s="97" t="e">
        <f t="shared" si="1053"/>
        <v>#N/A</v>
      </c>
      <c r="JN27" s="97" t="e">
        <f t="shared" si="1054"/>
        <v>#N/A</v>
      </c>
      <c r="JO27" s="97" t="e">
        <f t="shared" si="1055"/>
        <v>#N/A</v>
      </c>
      <c r="JP27" s="97" t="e">
        <f t="shared" si="1056"/>
        <v>#N/A</v>
      </c>
      <c r="JQ27" s="97" t="e">
        <f t="shared" si="1057"/>
        <v>#N/A</v>
      </c>
      <c r="JR27" s="97" t="e">
        <f t="shared" si="1058"/>
        <v>#N/A</v>
      </c>
      <c r="JS27" s="97" t="e">
        <f t="shared" si="1059"/>
        <v>#N/A</v>
      </c>
      <c r="JT27" s="97" t="e">
        <f t="shared" si="1060"/>
        <v>#N/A</v>
      </c>
      <c r="JU27" s="97" t="e">
        <f t="shared" si="1061"/>
        <v>#N/A</v>
      </c>
      <c r="JV27" s="97" t="e">
        <f t="shared" si="1062"/>
        <v>#N/A</v>
      </c>
      <c r="JW27" s="97" t="e">
        <f t="shared" si="1063"/>
        <v>#N/A</v>
      </c>
      <c r="JX27" s="97" t="e">
        <f t="shared" si="1064"/>
        <v>#N/A</v>
      </c>
      <c r="JY27" s="97" t="e">
        <f t="shared" si="1065"/>
        <v>#N/A</v>
      </c>
      <c r="JZ27" s="97" t="e">
        <f t="shared" si="1066"/>
        <v>#N/A</v>
      </c>
      <c r="KA27" s="97" t="e">
        <f t="shared" si="1067"/>
        <v>#N/A</v>
      </c>
      <c r="KB27" s="97" t="e">
        <f t="shared" si="1068"/>
        <v>#N/A</v>
      </c>
      <c r="KC27" s="97" t="e">
        <f t="shared" si="1069"/>
        <v>#N/A</v>
      </c>
      <c r="KD27" s="97" t="e">
        <f t="shared" si="1070"/>
        <v>#N/A</v>
      </c>
      <c r="KE27" s="97" t="e">
        <f t="shared" si="1071"/>
        <v>#N/A</v>
      </c>
      <c r="KF27" s="97" t="e">
        <f t="shared" si="1072"/>
        <v>#N/A</v>
      </c>
      <c r="KG27" s="97" t="e">
        <f t="shared" si="1073"/>
        <v>#N/A</v>
      </c>
      <c r="KH27" s="97" t="e">
        <f t="shared" si="1074"/>
        <v>#N/A</v>
      </c>
      <c r="KI27" s="97" t="e">
        <f t="shared" si="1075"/>
        <v>#N/A</v>
      </c>
      <c r="KJ27" s="97" t="e">
        <f t="shared" si="1076"/>
        <v>#N/A</v>
      </c>
      <c r="KK27" s="97" t="e">
        <f t="shared" si="1077"/>
        <v>#N/A</v>
      </c>
      <c r="KL27" s="97" t="e">
        <f t="shared" si="1078"/>
        <v>#N/A</v>
      </c>
      <c r="KM27" s="97" t="e">
        <f t="shared" si="1079"/>
        <v>#N/A</v>
      </c>
      <c r="KN27" s="97" t="e">
        <f t="shared" si="1080"/>
        <v>#N/A</v>
      </c>
    </row>
    <row r="28" spans="1:300" x14ac:dyDescent="0.3">
      <c r="A28" t="str">
        <f t="shared" si="841"/>
        <v>China</v>
      </c>
      <c r="G28" s="97">
        <f t="shared" si="607"/>
        <v>0.39325901136561003</v>
      </c>
      <c r="H28" s="97">
        <f t="shared" si="842"/>
        <v>0.46494990523721647</v>
      </c>
      <c r="I28" s="97">
        <f t="shared" si="842"/>
        <v>0.46304253682414376</v>
      </c>
      <c r="J28" s="97">
        <f t="shared" si="842"/>
        <v>0.47222890603166195</v>
      </c>
      <c r="K28" s="97">
        <f t="shared" si="842"/>
        <v>0.41472903303951864</v>
      </c>
      <c r="L28" s="97">
        <f t="shared" si="842"/>
        <v>0.37104517629117972</v>
      </c>
      <c r="M28" s="97">
        <f t="shared" si="842"/>
        <v>0.31319907615895298</v>
      </c>
      <c r="N28" s="97">
        <f t="shared" si="842"/>
        <v>0.28014480807435821</v>
      </c>
      <c r="O28" s="97">
        <f t="shared" si="842"/>
        <v>0.25019927227972372</v>
      </c>
      <c r="P28" s="97">
        <f t="shared" si="842"/>
        <v>0.24397584469866609</v>
      </c>
      <c r="Q28" s="97">
        <f t="shared" si="842"/>
        <v>0.22498005474151453</v>
      </c>
      <c r="R28" s="97">
        <f t="shared" si="843"/>
        <v>0.19703702011992305</v>
      </c>
      <c r="S28" s="97">
        <f t="shared" si="843"/>
        <v>0.16517494038856304</v>
      </c>
      <c r="T28" s="97">
        <f t="shared" si="843"/>
        <v>0.13229117613530575</v>
      </c>
      <c r="U28" s="97">
        <f t="shared" si="843"/>
        <v>0.11101828419712605</v>
      </c>
      <c r="V28" s="97">
        <f t="shared" si="843"/>
        <v>9.2448122976248451E-2</v>
      </c>
      <c r="W28" s="97">
        <f t="shared" si="843"/>
        <v>8.2497417730044667E-2</v>
      </c>
      <c r="X28" s="97">
        <f t="shared" si="843"/>
        <v>8.634624923982008E-2</v>
      </c>
      <c r="Y28" s="97">
        <f t="shared" si="843"/>
        <v>9.6404430627803059E-2</v>
      </c>
      <c r="Z28" s="97">
        <f t="shared" si="843"/>
        <v>0.10345822913173808</v>
      </c>
      <c r="AA28" s="97">
        <f t="shared" si="843"/>
        <v>0.10171044044858675</v>
      </c>
      <c r="AB28" s="97">
        <f t="shared" si="844"/>
        <v>9.1530455370827671E-2</v>
      </c>
      <c r="AC28" s="97">
        <f t="shared" si="844"/>
        <v>7.2579389338443281E-2</v>
      </c>
      <c r="AD28" s="97">
        <f t="shared" si="844"/>
        <v>4.8162287253296222E-2</v>
      </c>
      <c r="AE28" s="97">
        <f t="shared" si="844"/>
        <v>2.8767870846245696E-2</v>
      </c>
      <c r="AF28" s="97">
        <f t="shared" si="844"/>
        <v>1.8800996738873144E-2</v>
      </c>
      <c r="AG28" s="97">
        <f t="shared" si="844"/>
        <v>1.4987640214833009E-2</v>
      </c>
      <c r="AH28" s="97">
        <f t="shared" si="844"/>
        <v>1.1220741117260458E-2</v>
      </c>
      <c r="AI28" s="97">
        <f t="shared" si="844"/>
        <v>8.8993356502948817E-3</v>
      </c>
      <c r="AJ28" s="97">
        <f t="shared" si="844"/>
        <v>7.1420559151211815E-3</v>
      </c>
      <c r="AK28" s="97">
        <f t="shared" si="844"/>
        <v>6.9313186321295905E-3</v>
      </c>
      <c r="AL28" s="97">
        <f t="shared" si="845"/>
        <v>5.9940393900774769E-3</v>
      </c>
      <c r="AM28" s="97">
        <f t="shared" si="845"/>
        <v>5.2837741588965441E-3</v>
      </c>
      <c r="AN28" s="97">
        <f t="shared" si="845"/>
        <v>4.8124769519703276E-3</v>
      </c>
      <c r="AO28" s="97">
        <f t="shared" si="845"/>
        <v>5.2862866880311428E-3</v>
      </c>
      <c r="AP28" s="97">
        <f t="shared" si="845"/>
        <v>5.3161316835985684E-3</v>
      </c>
      <c r="AQ28" s="97">
        <f t="shared" si="845"/>
        <v>4.9074088747877997E-3</v>
      </c>
      <c r="AR28" s="97">
        <f t="shared" si="845"/>
        <v>4.2830617602046166E-3</v>
      </c>
      <c r="AS28" s="97">
        <f t="shared" si="845"/>
        <v>3.6058627701044768E-3</v>
      </c>
      <c r="AT28" s="97">
        <f t="shared" si="845"/>
        <v>2.838621102598212E-3</v>
      </c>
      <c r="AU28" s="97">
        <f t="shared" si="845"/>
        <v>2.141894423542364E-3</v>
      </c>
      <c r="AV28" s="97">
        <f t="shared" si="846"/>
        <v>1.6211032963812471E-3</v>
      </c>
      <c r="AW28" s="97">
        <f t="shared" si="846"/>
        <v>1.3834631555441994E-3</v>
      </c>
      <c r="AX28" s="97">
        <f t="shared" si="846"/>
        <v>1.1469073065959456E-3</v>
      </c>
      <c r="AY28" s="97">
        <f t="shared" si="846"/>
        <v>8.7203465594424634E-4</v>
      </c>
      <c r="AZ28" s="97">
        <f t="shared" si="846"/>
        <v>6.134611597038061E-4</v>
      </c>
      <c r="BA28" s="97">
        <f t="shared" si="846"/>
        <v>4.2481229061090237E-4</v>
      </c>
      <c r="BB28" s="97">
        <f t="shared" si="846"/>
        <v>3.3058382219378996E-4</v>
      </c>
      <c r="BC28" s="97">
        <f t="shared" si="846"/>
        <v>2.9252978759523412E-4</v>
      </c>
      <c r="BD28" s="97">
        <f t="shared" si="846"/>
        <v>2.8417909320777035E-4</v>
      </c>
      <c r="BE28" s="97">
        <f t="shared" si="846"/>
        <v>2.9149811480292759E-4</v>
      </c>
      <c r="BF28" s="97">
        <f t="shared" si="847"/>
        <v>3.2515198703360798E-4</v>
      </c>
      <c r="BG28" s="97">
        <f t="shared" si="847"/>
        <v>3.8016878388876424E-4</v>
      </c>
      <c r="BH28" s="97">
        <f t="shared" si="847"/>
        <v>4.7947967883277265E-4</v>
      </c>
      <c r="BI28" s="97">
        <f t="shared" si="847"/>
        <v>5.7375126577604207E-4</v>
      </c>
      <c r="BJ28" s="97">
        <f t="shared" si="847"/>
        <v>7.3600524956810942E-4</v>
      </c>
      <c r="BK28" s="97">
        <f t="shared" si="847"/>
        <v>8.5785020181194938E-4</v>
      </c>
      <c r="BL28" s="97">
        <f t="shared" si="847"/>
        <v>9.9094571734951553E-4</v>
      </c>
      <c r="BM28" s="97">
        <f t="shared" si="847"/>
        <v>1.0180054006444876E-3</v>
      </c>
      <c r="BN28" s="97">
        <f t="shared" si="847"/>
        <v>1.08332851818016E-3</v>
      </c>
      <c r="BO28" s="97">
        <f t="shared" si="847"/>
        <v>1.1041160938582244E-3</v>
      </c>
      <c r="BP28" s="97">
        <f t="shared" si="848"/>
        <v>1.1763875734420726E-3</v>
      </c>
      <c r="BQ28" s="97">
        <f t="shared" si="849"/>
        <v>1.2189286538886179E-3</v>
      </c>
      <c r="BR28" s="97">
        <f t="shared" si="850"/>
        <v>1.2788174117370026E-3</v>
      </c>
      <c r="BS28" s="97">
        <f t="shared" si="851"/>
        <v>1.2741563075607438E-3</v>
      </c>
      <c r="BT28" s="97">
        <f t="shared" si="852"/>
        <v>1.2182671221134072E-3</v>
      </c>
      <c r="BU28" s="97">
        <f t="shared" si="853"/>
        <v>1.132313563500853E-3</v>
      </c>
      <c r="BV28" s="97">
        <f t="shared" si="854"/>
        <v>1.0433463846978668E-3</v>
      </c>
      <c r="BW28" s="97">
        <f t="shared" si="855"/>
        <v>9.458328345056296E-4</v>
      </c>
      <c r="BX28" s="97">
        <f t="shared" si="856"/>
        <v>8.5583843194014797E-4</v>
      </c>
      <c r="BY28" s="97" t="e">
        <f t="shared" si="857"/>
        <v>#N/A</v>
      </c>
      <c r="BZ28" s="97" t="e">
        <f t="shared" si="858"/>
        <v>#N/A</v>
      </c>
      <c r="CA28" s="97" t="e">
        <f t="shared" si="859"/>
        <v>#N/A</v>
      </c>
      <c r="CB28" s="97" t="e">
        <f t="shared" si="860"/>
        <v>#N/A</v>
      </c>
      <c r="CC28" s="97" t="e">
        <f t="shared" si="861"/>
        <v>#N/A</v>
      </c>
      <c r="CD28" s="97" t="e">
        <f t="shared" si="862"/>
        <v>#N/A</v>
      </c>
      <c r="CE28" s="97" t="e">
        <f t="shared" si="863"/>
        <v>#N/A</v>
      </c>
      <c r="CF28" s="97" t="e">
        <f t="shared" si="864"/>
        <v>#N/A</v>
      </c>
      <c r="CG28" s="97" t="e">
        <f t="shared" si="865"/>
        <v>#N/A</v>
      </c>
      <c r="CH28" s="97" t="e">
        <f t="shared" si="866"/>
        <v>#N/A</v>
      </c>
      <c r="CI28" s="97" t="e">
        <f t="shared" si="867"/>
        <v>#N/A</v>
      </c>
      <c r="CJ28" s="97" t="e">
        <f t="shared" si="868"/>
        <v>#N/A</v>
      </c>
      <c r="CK28" s="97" t="e">
        <f t="shared" si="869"/>
        <v>#N/A</v>
      </c>
      <c r="CL28" s="97" t="e">
        <f t="shared" si="870"/>
        <v>#N/A</v>
      </c>
      <c r="CM28" s="97" t="e">
        <f t="shared" si="871"/>
        <v>#N/A</v>
      </c>
      <c r="CN28" s="97" t="e">
        <f t="shared" si="872"/>
        <v>#N/A</v>
      </c>
      <c r="CO28" s="97" t="e">
        <f t="shared" si="873"/>
        <v>#N/A</v>
      </c>
      <c r="CP28" s="97" t="e">
        <f t="shared" si="874"/>
        <v>#N/A</v>
      </c>
      <c r="CQ28" s="97" t="e">
        <f t="shared" si="875"/>
        <v>#N/A</v>
      </c>
      <c r="CR28" s="97" t="e">
        <f t="shared" si="876"/>
        <v>#N/A</v>
      </c>
      <c r="CS28" s="97" t="e">
        <f t="shared" si="877"/>
        <v>#N/A</v>
      </c>
      <c r="CT28" s="97" t="e">
        <f t="shared" si="878"/>
        <v>#N/A</v>
      </c>
      <c r="CU28" s="97" t="e">
        <f t="shared" si="879"/>
        <v>#N/A</v>
      </c>
      <c r="CV28" s="97" t="e">
        <f t="shared" si="880"/>
        <v>#N/A</v>
      </c>
      <c r="CW28" s="97" t="e">
        <f t="shared" si="881"/>
        <v>#N/A</v>
      </c>
      <c r="CX28" s="97" t="e">
        <f t="shared" si="882"/>
        <v>#N/A</v>
      </c>
      <c r="CY28" s="97" t="e">
        <f t="shared" si="883"/>
        <v>#N/A</v>
      </c>
      <c r="CZ28" s="97" t="e">
        <f t="shared" si="884"/>
        <v>#N/A</v>
      </c>
      <c r="DA28" s="97" t="e">
        <f t="shared" si="885"/>
        <v>#N/A</v>
      </c>
      <c r="DB28" s="97" t="e">
        <f t="shared" si="886"/>
        <v>#N/A</v>
      </c>
      <c r="DC28" s="97" t="e">
        <f t="shared" si="887"/>
        <v>#N/A</v>
      </c>
      <c r="DD28" s="97" t="e">
        <f t="shared" si="888"/>
        <v>#N/A</v>
      </c>
      <c r="DE28" s="97" t="e">
        <f t="shared" si="889"/>
        <v>#N/A</v>
      </c>
      <c r="DF28" s="97" t="e">
        <f t="shared" si="890"/>
        <v>#N/A</v>
      </c>
      <c r="DG28" s="97" t="e">
        <f t="shared" si="891"/>
        <v>#N/A</v>
      </c>
      <c r="DH28" s="97" t="e">
        <f t="shared" si="892"/>
        <v>#N/A</v>
      </c>
      <c r="DI28" s="97" t="e">
        <f t="shared" si="893"/>
        <v>#N/A</v>
      </c>
      <c r="DJ28" s="97" t="e">
        <f t="shared" si="894"/>
        <v>#N/A</v>
      </c>
      <c r="DK28" s="97" t="e">
        <f t="shared" si="895"/>
        <v>#N/A</v>
      </c>
      <c r="DL28" s="97" t="e">
        <f t="shared" si="896"/>
        <v>#N/A</v>
      </c>
      <c r="DM28" s="97" t="e">
        <f t="shared" si="897"/>
        <v>#N/A</v>
      </c>
      <c r="DN28" s="97" t="e">
        <f t="shared" si="898"/>
        <v>#N/A</v>
      </c>
      <c r="DO28" s="97" t="e">
        <f t="shared" si="899"/>
        <v>#N/A</v>
      </c>
      <c r="DP28" s="97" t="e">
        <f t="shared" si="900"/>
        <v>#N/A</v>
      </c>
      <c r="DQ28" s="97" t="e">
        <f t="shared" si="901"/>
        <v>#N/A</v>
      </c>
      <c r="DR28" s="97" t="e">
        <f t="shared" si="902"/>
        <v>#N/A</v>
      </c>
      <c r="DS28" s="97" t="e">
        <f t="shared" si="903"/>
        <v>#N/A</v>
      </c>
      <c r="DT28" s="97" t="e">
        <f t="shared" si="904"/>
        <v>#N/A</v>
      </c>
      <c r="DU28" s="97" t="e">
        <f t="shared" si="905"/>
        <v>#N/A</v>
      </c>
      <c r="DV28" s="97" t="e">
        <f t="shared" si="906"/>
        <v>#N/A</v>
      </c>
      <c r="DW28" s="97" t="e">
        <f t="shared" si="907"/>
        <v>#N/A</v>
      </c>
      <c r="DX28" s="97" t="e">
        <f t="shared" si="908"/>
        <v>#N/A</v>
      </c>
      <c r="DY28" s="97" t="e">
        <f t="shared" si="909"/>
        <v>#N/A</v>
      </c>
      <c r="DZ28" s="97" t="e">
        <f t="shared" si="910"/>
        <v>#N/A</v>
      </c>
      <c r="EA28" s="97" t="e">
        <f t="shared" si="911"/>
        <v>#N/A</v>
      </c>
      <c r="EB28" s="97" t="e">
        <f t="shared" si="912"/>
        <v>#N/A</v>
      </c>
      <c r="EC28" s="97" t="e">
        <f t="shared" si="913"/>
        <v>#N/A</v>
      </c>
      <c r="ED28" s="97" t="e">
        <f t="shared" si="914"/>
        <v>#N/A</v>
      </c>
      <c r="EE28" s="97" t="e">
        <f t="shared" si="915"/>
        <v>#N/A</v>
      </c>
      <c r="EF28" s="97" t="e">
        <f t="shared" si="916"/>
        <v>#N/A</v>
      </c>
      <c r="EG28" s="97" t="e">
        <f t="shared" si="917"/>
        <v>#N/A</v>
      </c>
      <c r="EH28" s="97" t="e">
        <f t="shared" si="918"/>
        <v>#N/A</v>
      </c>
      <c r="EI28" s="97" t="e">
        <f t="shared" si="919"/>
        <v>#N/A</v>
      </c>
      <c r="EJ28" s="97" t="e">
        <f t="shared" si="920"/>
        <v>#N/A</v>
      </c>
      <c r="EK28" s="97" t="e">
        <f t="shared" si="921"/>
        <v>#N/A</v>
      </c>
      <c r="EL28" s="97" t="e">
        <f t="shared" si="922"/>
        <v>#N/A</v>
      </c>
      <c r="EM28" s="97" t="e">
        <f t="shared" si="923"/>
        <v>#N/A</v>
      </c>
      <c r="EN28" s="97" t="e">
        <f t="shared" si="924"/>
        <v>#N/A</v>
      </c>
      <c r="EO28" s="97" t="e">
        <f t="shared" si="925"/>
        <v>#N/A</v>
      </c>
      <c r="EP28" s="97" t="e">
        <f t="shared" si="926"/>
        <v>#N/A</v>
      </c>
      <c r="EQ28" s="97" t="e">
        <f t="shared" si="927"/>
        <v>#N/A</v>
      </c>
      <c r="ER28" s="97" t="e">
        <f t="shared" si="928"/>
        <v>#N/A</v>
      </c>
      <c r="ES28" s="97" t="e">
        <f t="shared" si="929"/>
        <v>#N/A</v>
      </c>
      <c r="ET28" s="97" t="e">
        <f t="shared" si="930"/>
        <v>#N/A</v>
      </c>
      <c r="EU28" s="97" t="e">
        <f t="shared" si="931"/>
        <v>#N/A</v>
      </c>
      <c r="EV28" s="97" t="e">
        <f t="shared" si="932"/>
        <v>#N/A</v>
      </c>
      <c r="EW28" s="97" t="e">
        <f t="shared" si="933"/>
        <v>#N/A</v>
      </c>
      <c r="EX28" s="97" t="e">
        <f t="shared" si="934"/>
        <v>#N/A</v>
      </c>
      <c r="EY28" s="97" t="e">
        <f t="shared" si="935"/>
        <v>#N/A</v>
      </c>
      <c r="EZ28" s="97" t="e">
        <f t="shared" si="936"/>
        <v>#N/A</v>
      </c>
      <c r="FA28" s="97" t="e">
        <f t="shared" si="937"/>
        <v>#N/A</v>
      </c>
      <c r="FB28" s="97" t="e">
        <f t="shared" si="938"/>
        <v>#N/A</v>
      </c>
      <c r="FC28" s="97" t="e">
        <f t="shared" si="939"/>
        <v>#N/A</v>
      </c>
      <c r="FD28" s="97" t="e">
        <f t="shared" si="940"/>
        <v>#N/A</v>
      </c>
      <c r="FE28" s="97" t="e">
        <f t="shared" si="941"/>
        <v>#N/A</v>
      </c>
      <c r="FF28" s="97" t="e">
        <f t="shared" si="942"/>
        <v>#N/A</v>
      </c>
      <c r="FG28" s="97" t="e">
        <f t="shared" si="943"/>
        <v>#N/A</v>
      </c>
      <c r="FH28" s="97" t="e">
        <f t="shared" si="944"/>
        <v>#N/A</v>
      </c>
      <c r="FI28" s="97" t="e">
        <f t="shared" si="945"/>
        <v>#N/A</v>
      </c>
      <c r="FJ28" s="97" t="e">
        <f t="shared" si="946"/>
        <v>#N/A</v>
      </c>
      <c r="FK28" s="97" t="e">
        <f t="shared" si="947"/>
        <v>#N/A</v>
      </c>
      <c r="FL28" s="97" t="e">
        <f t="shared" si="948"/>
        <v>#N/A</v>
      </c>
      <c r="FM28" s="97" t="e">
        <f t="shared" si="949"/>
        <v>#N/A</v>
      </c>
      <c r="FN28" s="97" t="e">
        <f t="shared" si="950"/>
        <v>#N/A</v>
      </c>
      <c r="FO28" s="97" t="e">
        <f t="shared" si="951"/>
        <v>#N/A</v>
      </c>
      <c r="FP28" s="97" t="e">
        <f t="shared" si="952"/>
        <v>#N/A</v>
      </c>
      <c r="FQ28" s="97" t="e">
        <f t="shared" si="953"/>
        <v>#N/A</v>
      </c>
      <c r="FR28" s="97" t="e">
        <f t="shared" si="954"/>
        <v>#N/A</v>
      </c>
      <c r="FS28" s="97" t="e">
        <f t="shared" si="955"/>
        <v>#N/A</v>
      </c>
      <c r="FT28" s="97" t="e">
        <f t="shared" si="956"/>
        <v>#N/A</v>
      </c>
      <c r="FU28" s="97" t="e">
        <f t="shared" si="957"/>
        <v>#N/A</v>
      </c>
      <c r="FV28" s="97" t="e">
        <f t="shared" si="958"/>
        <v>#N/A</v>
      </c>
      <c r="FW28" s="97" t="e">
        <f t="shared" si="959"/>
        <v>#N/A</v>
      </c>
      <c r="FX28" s="97" t="e">
        <f t="shared" si="960"/>
        <v>#N/A</v>
      </c>
      <c r="FY28" s="97" t="e">
        <f t="shared" si="961"/>
        <v>#N/A</v>
      </c>
      <c r="FZ28" s="97" t="e">
        <f t="shared" si="962"/>
        <v>#N/A</v>
      </c>
      <c r="GA28" s="97" t="e">
        <f t="shared" si="963"/>
        <v>#N/A</v>
      </c>
      <c r="GB28" s="97" t="e">
        <f t="shared" si="964"/>
        <v>#N/A</v>
      </c>
      <c r="GC28" s="97" t="e">
        <f t="shared" si="965"/>
        <v>#N/A</v>
      </c>
      <c r="GD28" s="97" t="e">
        <f t="shared" si="966"/>
        <v>#N/A</v>
      </c>
      <c r="GE28" s="97" t="e">
        <f t="shared" si="967"/>
        <v>#N/A</v>
      </c>
      <c r="GF28" s="97" t="e">
        <f t="shared" si="968"/>
        <v>#N/A</v>
      </c>
      <c r="GG28" s="97" t="e">
        <f t="shared" si="969"/>
        <v>#N/A</v>
      </c>
      <c r="GH28" s="97" t="e">
        <f t="shared" si="970"/>
        <v>#N/A</v>
      </c>
      <c r="GI28" s="97" t="e">
        <f t="shared" si="971"/>
        <v>#N/A</v>
      </c>
      <c r="GJ28" s="97" t="e">
        <f t="shared" si="972"/>
        <v>#N/A</v>
      </c>
      <c r="GK28" s="97" t="e">
        <f t="shared" si="973"/>
        <v>#N/A</v>
      </c>
      <c r="GL28" s="97" t="e">
        <f t="shared" si="974"/>
        <v>#N/A</v>
      </c>
      <c r="GM28" s="97" t="e">
        <f t="shared" si="975"/>
        <v>#N/A</v>
      </c>
      <c r="GN28" s="97" t="e">
        <f t="shared" si="976"/>
        <v>#N/A</v>
      </c>
      <c r="GO28" s="97" t="e">
        <f t="shared" si="977"/>
        <v>#N/A</v>
      </c>
      <c r="GP28" s="97" t="e">
        <f t="shared" si="978"/>
        <v>#N/A</v>
      </c>
      <c r="GQ28" s="97" t="e">
        <f t="shared" si="979"/>
        <v>#N/A</v>
      </c>
      <c r="GR28" s="97" t="e">
        <f t="shared" si="980"/>
        <v>#N/A</v>
      </c>
      <c r="GS28" s="97" t="e">
        <f t="shared" si="981"/>
        <v>#N/A</v>
      </c>
      <c r="GT28" s="97" t="e">
        <f t="shared" si="982"/>
        <v>#N/A</v>
      </c>
      <c r="GU28" s="97" t="e">
        <f t="shared" si="983"/>
        <v>#N/A</v>
      </c>
      <c r="GV28" s="97" t="e">
        <f t="shared" si="984"/>
        <v>#N/A</v>
      </c>
      <c r="GW28" s="97" t="e">
        <f t="shared" si="985"/>
        <v>#N/A</v>
      </c>
      <c r="GX28" s="97" t="e">
        <f t="shared" si="986"/>
        <v>#N/A</v>
      </c>
      <c r="GY28" s="97" t="e">
        <f t="shared" si="987"/>
        <v>#N/A</v>
      </c>
      <c r="GZ28" s="97" t="e">
        <f t="shared" si="988"/>
        <v>#N/A</v>
      </c>
      <c r="HA28" s="97" t="e">
        <f t="shared" si="989"/>
        <v>#N/A</v>
      </c>
      <c r="HB28" s="97" t="e">
        <f t="shared" si="990"/>
        <v>#N/A</v>
      </c>
      <c r="HC28" s="97" t="e">
        <f t="shared" si="991"/>
        <v>#N/A</v>
      </c>
      <c r="HD28" s="97" t="e">
        <f t="shared" si="992"/>
        <v>#N/A</v>
      </c>
      <c r="HE28" s="97" t="e">
        <f t="shared" si="993"/>
        <v>#N/A</v>
      </c>
      <c r="HF28" s="97" t="e">
        <f t="shared" si="994"/>
        <v>#N/A</v>
      </c>
      <c r="HG28" s="97" t="e">
        <f t="shared" si="995"/>
        <v>#N/A</v>
      </c>
      <c r="HH28" s="97" t="e">
        <f t="shared" si="996"/>
        <v>#N/A</v>
      </c>
      <c r="HI28" s="97" t="e">
        <f t="shared" si="997"/>
        <v>#N/A</v>
      </c>
      <c r="HJ28" s="97" t="e">
        <f t="shared" si="998"/>
        <v>#N/A</v>
      </c>
      <c r="HK28" s="97" t="e">
        <f t="shared" si="999"/>
        <v>#N/A</v>
      </c>
      <c r="HL28" s="97" t="e">
        <f t="shared" si="1000"/>
        <v>#N/A</v>
      </c>
      <c r="HM28" s="97" t="e">
        <f t="shared" si="1001"/>
        <v>#N/A</v>
      </c>
      <c r="HN28" s="97" t="e">
        <f t="shared" si="1002"/>
        <v>#N/A</v>
      </c>
      <c r="HO28" s="97" t="e">
        <f t="shared" si="1003"/>
        <v>#N/A</v>
      </c>
      <c r="HP28" s="97" t="e">
        <f t="shared" si="1004"/>
        <v>#N/A</v>
      </c>
      <c r="HQ28" s="97" t="e">
        <f t="shared" si="1005"/>
        <v>#N/A</v>
      </c>
      <c r="HR28" s="97" t="e">
        <f t="shared" si="1006"/>
        <v>#N/A</v>
      </c>
      <c r="HS28" s="97" t="e">
        <f t="shared" si="1007"/>
        <v>#N/A</v>
      </c>
      <c r="HT28" s="97" t="e">
        <f t="shared" si="1008"/>
        <v>#N/A</v>
      </c>
      <c r="HU28" s="97" t="e">
        <f t="shared" si="1009"/>
        <v>#N/A</v>
      </c>
      <c r="HV28" s="97" t="e">
        <f t="shared" si="1010"/>
        <v>#N/A</v>
      </c>
      <c r="HW28" s="97" t="e">
        <f t="shared" si="1011"/>
        <v>#N/A</v>
      </c>
      <c r="HX28" s="97" t="e">
        <f t="shared" si="1012"/>
        <v>#N/A</v>
      </c>
      <c r="HY28" s="97" t="e">
        <f t="shared" si="1013"/>
        <v>#N/A</v>
      </c>
      <c r="HZ28" s="97" t="e">
        <f t="shared" si="1014"/>
        <v>#N/A</v>
      </c>
      <c r="IA28" s="97" t="e">
        <f t="shared" si="1015"/>
        <v>#N/A</v>
      </c>
      <c r="IB28" s="97" t="e">
        <f t="shared" si="1016"/>
        <v>#N/A</v>
      </c>
      <c r="IC28" s="97" t="e">
        <f t="shared" si="1017"/>
        <v>#N/A</v>
      </c>
      <c r="ID28" s="97" t="e">
        <f t="shared" si="1018"/>
        <v>#N/A</v>
      </c>
      <c r="IE28" s="97" t="e">
        <f t="shared" si="1019"/>
        <v>#N/A</v>
      </c>
      <c r="IF28" s="97" t="e">
        <f t="shared" si="1020"/>
        <v>#N/A</v>
      </c>
      <c r="IG28" s="97" t="e">
        <f t="shared" si="1021"/>
        <v>#N/A</v>
      </c>
      <c r="IH28" s="97" t="e">
        <f t="shared" si="1022"/>
        <v>#N/A</v>
      </c>
      <c r="II28" s="97" t="e">
        <f t="shared" si="1023"/>
        <v>#N/A</v>
      </c>
      <c r="IJ28" s="97" t="e">
        <f t="shared" si="1024"/>
        <v>#N/A</v>
      </c>
      <c r="IK28" s="97" t="e">
        <f t="shared" si="1025"/>
        <v>#N/A</v>
      </c>
      <c r="IL28" s="97" t="e">
        <f t="shared" si="1026"/>
        <v>#N/A</v>
      </c>
      <c r="IM28" s="97" t="e">
        <f t="shared" si="1027"/>
        <v>#N/A</v>
      </c>
      <c r="IN28" s="97" t="e">
        <f t="shared" si="1028"/>
        <v>#N/A</v>
      </c>
      <c r="IO28" s="97" t="e">
        <f t="shared" si="1029"/>
        <v>#N/A</v>
      </c>
      <c r="IP28" s="97" t="e">
        <f t="shared" si="1030"/>
        <v>#N/A</v>
      </c>
      <c r="IQ28" s="97" t="e">
        <f t="shared" si="1031"/>
        <v>#N/A</v>
      </c>
      <c r="IR28" s="97" t="e">
        <f t="shared" si="1032"/>
        <v>#N/A</v>
      </c>
      <c r="IS28" s="97" t="e">
        <f t="shared" si="1033"/>
        <v>#N/A</v>
      </c>
      <c r="IT28" s="97" t="e">
        <f t="shared" si="1034"/>
        <v>#N/A</v>
      </c>
      <c r="IU28" s="97" t="e">
        <f t="shared" si="1035"/>
        <v>#N/A</v>
      </c>
      <c r="IV28" s="97" t="e">
        <f t="shared" si="1036"/>
        <v>#N/A</v>
      </c>
      <c r="IW28" s="97" t="e">
        <f t="shared" si="1037"/>
        <v>#N/A</v>
      </c>
      <c r="IX28" s="97" t="e">
        <f t="shared" si="1038"/>
        <v>#N/A</v>
      </c>
      <c r="IY28" s="97" t="e">
        <f t="shared" si="1039"/>
        <v>#N/A</v>
      </c>
      <c r="IZ28" s="97" t="e">
        <f t="shared" si="1040"/>
        <v>#N/A</v>
      </c>
      <c r="JA28" s="97" t="e">
        <f t="shared" si="1041"/>
        <v>#N/A</v>
      </c>
      <c r="JB28" s="97" t="e">
        <f t="shared" si="1042"/>
        <v>#N/A</v>
      </c>
      <c r="JC28" s="97" t="e">
        <f t="shared" si="1043"/>
        <v>#N/A</v>
      </c>
      <c r="JD28" s="97" t="e">
        <f t="shared" si="1044"/>
        <v>#N/A</v>
      </c>
      <c r="JE28" s="97" t="e">
        <f t="shared" si="1045"/>
        <v>#N/A</v>
      </c>
      <c r="JF28" s="97" t="e">
        <f t="shared" si="1046"/>
        <v>#N/A</v>
      </c>
      <c r="JG28" s="97" t="e">
        <f t="shared" si="1047"/>
        <v>#N/A</v>
      </c>
      <c r="JH28" s="97" t="e">
        <f t="shared" si="1048"/>
        <v>#N/A</v>
      </c>
      <c r="JI28" s="97" t="e">
        <f t="shared" si="1049"/>
        <v>#N/A</v>
      </c>
      <c r="JJ28" s="97" t="e">
        <f t="shared" si="1050"/>
        <v>#N/A</v>
      </c>
      <c r="JK28" s="97" t="e">
        <f t="shared" si="1051"/>
        <v>#N/A</v>
      </c>
      <c r="JL28" s="97" t="e">
        <f t="shared" si="1052"/>
        <v>#N/A</v>
      </c>
      <c r="JM28" s="97" t="e">
        <f t="shared" si="1053"/>
        <v>#N/A</v>
      </c>
      <c r="JN28" s="97" t="e">
        <f t="shared" si="1054"/>
        <v>#N/A</v>
      </c>
      <c r="JO28" s="97" t="e">
        <f t="shared" si="1055"/>
        <v>#N/A</v>
      </c>
      <c r="JP28" s="97" t="e">
        <f t="shared" si="1056"/>
        <v>#N/A</v>
      </c>
      <c r="JQ28" s="97" t="e">
        <f t="shared" si="1057"/>
        <v>#N/A</v>
      </c>
      <c r="JR28" s="97" t="e">
        <f t="shared" si="1058"/>
        <v>#N/A</v>
      </c>
      <c r="JS28" s="97" t="e">
        <f t="shared" si="1059"/>
        <v>#N/A</v>
      </c>
      <c r="JT28" s="97" t="e">
        <f t="shared" si="1060"/>
        <v>#N/A</v>
      </c>
      <c r="JU28" s="97" t="e">
        <f t="shared" si="1061"/>
        <v>#N/A</v>
      </c>
      <c r="JV28" s="97" t="e">
        <f t="shared" si="1062"/>
        <v>#N/A</v>
      </c>
      <c r="JW28" s="97" t="e">
        <f t="shared" si="1063"/>
        <v>#N/A</v>
      </c>
      <c r="JX28" s="97" t="e">
        <f t="shared" si="1064"/>
        <v>#N/A</v>
      </c>
      <c r="JY28" s="97" t="e">
        <f t="shared" si="1065"/>
        <v>#N/A</v>
      </c>
      <c r="JZ28" s="97" t="e">
        <f t="shared" si="1066"/>
        <v>#N/A</v>
      </c>
      <c r="KA28" s="97" t="e">
        <f t="shared" si="1067"/>
        <v>#N/A</v>
      </c>
      <c r="KB28" s="97" t="e">
        <f t="shared" si="1068"/>
        <v>#N/A</v>
      </c>
      <c r="KC28" s="97" t="e">
        <f t="shared" si="1069"/>
        <v>#N/A</v>
      </c>
      <c r="KD28" s="97" t="e">
        <f t="shared" si="1070"/>
        <v>#N/A</v>
      </c>
      <c r="KE28" s="97" t="e">
        <f t="shared" si="1071"/>
        <v>#N/A</v>
      </c>
      <c r="KF28" s="97" t="e">
        <f t="shared" si="1072"/>
        <v>#N/A</v>
      </c>
      <c r="KG28" s="97" t="e">
        <f t="shared" si="1073"/>
        <v>#N/A</v>
      </c>
      <c r="KH28" s="97" t="e">
        <f t="shared" si="1074"/>
        <v>#N/A</v>
      </c>
      <c r="KI28" s="97" t="e">
        <f t="shared" si="1075"/>
        <v>#N/A</v>
      </c>
      <c r="KJ28" s="97" t="e">
        <f t="shared" si="1076"/>
        <v>#N/A</v>
      </c>
      <c r="KK28" s="97" t="e">
        <f t="shared" si="1077"/>
        <v>#N/A</v>
      </c>
      <c r="KL28" s="97" t="e">
        <f t="shared" si="1078"/>
        <v>#N/A</v>
      </c>
      <c r="KM28" s="97" t="e">
        <f t="shared" si="1079"/>
        <v>#N/A</v>
      </c>
      <c r="KN28" s="97" t="e">
        <f t="shared" si="1080"/>
        <v>#N/A</v>
      </c>
    </row>
    <row r="29" spans="1:300" x14ac:dyDescent="0.3">
      <c r="A29" t="str">
        <f t="shared" si="841"/>
        <v>France</v>
      </c>
      <c r="G29" s="97">
        <f t="shared" si="607"/>
        <v>0.3060407249698005</v>
      </c>
      <c r="H29" s="97">
        <f t="shared" si="842"/>
        <v>0.34415411319308231</v>
      </c>
      <c r="I29" s="97">
        <f t="shared" si="842"/>
        <v>0.35639725025691016</v>
      </c>
      <c r="J29" s="97">
        <f t="shared" si="842"/>
        <v>0.39097515579579761</v>
      </c>
      <c r="K29" s="97">
        <f t="shared" si="842"/>
        <v>0.37505640973579951</v>
      </c>
      <c r="L29" s="97">
        <f t="shared" si="842"/>
        <v>0.36942165673802574</v>
      </c>
      <c r="M29" s="97">
        <f t="shared" si="842"/>
        <v>0.32762992598655488</v>
      </c>
      <c r="N29" s="97">
        <f t="shared" si="842"/>
        <v>0.29800761433181472</v>
      </c>
      <c r="O29" s="97">
        <f t="shared" si="842"/>
        <v>0.26504071413784075</v>
      </c>
      <c r="P29" s="97">
        <f t="shared" si="842"/>
        <v>0.26966379718569522</v>
      </c>
      <c r="Q29" s="97">
        <f t="shared" si="842"/>
        <v>0.27046135791462084</v>
      </c>
      <c r="R29" s="97">
        <f t="shared" si="843"/>
        <v>0.26161844368517212</v>
      </c>
      <c r="S29" s="97">
        <f t="shared" si="843"/>
        <v>0.23492035588114155</v>
      </c>
      <c r="T29" s="97">
        <f t="shared" si="843"/>
        <v>0.21859742499423995</v>
      </c>
      <c r="U29" s="97">
        <f t="shared" si="843"/>
        <v>0.20418003367880777</v>
      </c>
      <c r="V29" s="97">
        <f t="shared" si="843"/>
        <v>0.19352800763591974</v>
      </c>
      <c r="W29" s="97">
        <f t="shared" si="843"/>
        <v>0.18282653581366737</v>
      </c>
      <c r="X29" s="97">
        <f t="shared" si="843"/>
        <v>0.17124595220653394</v>
      </c>
      <c r="Y29" s="97">
        <f t="shared" si="843"/>
        <v>0.16630321338056464</v>
      </c>
      <c r="Z29" s="97">
        <f t="shared" si="843"/>
        <v>0.16256614149067264</v>
      </c>
      <c r="AA29" s="97">
        <f t="shared" si="843"/>
        <v>0.15886540103369287</v>
      </c>
      <c r="AB29" s="97">
        <f t="shared" si="844"/>
        <v>0.1529420720114468</v>
      </c>
      <c r="AC29" s="97">
        <f t="shared" si="844"/>
        <v>0.15272601627452165</v>
      </c>
      <c r="AD29" s="97">
        <f t="shared" si="844"/>
        <v>0.14831079526343904</v>
      </c>
      <c r="AE29" s="97">
        <f t="shared" si="844"/>
        <v>0.13866481860237964</v>
      </c>
      <c r="AF29" s="97">
        <f t="shared" si="844"/>
        <v>0.12705275990741458</v>
      </c>
      <c r="AG29" s="97">
        <f t="shared" si="844"/>
        <v>0.12271646116095747</v>
      </c>
      <c r="AH29" s="97">
        <f t="shared" si="844"/>
        <v>0.11972841881040923</v>
      </c>
      <c r="AI29" s="97">
        <f t="shared" si="844"/>
        <v>0.11123583164989026</v>
      </c>
      <c r="AJ29" s="97">
        <f t="shared" si="844"/>
        <v>0.10310075145914162</v>
      </c>
      <c r="AK29" s="97">
        <f t="shared" si="844"/>
        <v>0.11452389646797172</v>
      </c>
      <c r="AL29" s="97">
        <f t="shared" si="845"/>
        <v>0.12346588776565093</v>
      </c>
      <c r="AM29" s="97" t="e">
        <f t="shared" si="845"/>
        <v>#N/A</v>
      </c>
      <c r="AN29" s="97" t="e">
        <f t="shared" si="845"/>
        <v>#N/A</v>
      </c>
      <c r="AO29" s="97" t="e">
        <f t="shared" si="845"/>
        <v>#N/A</v>
      </c>
      <c r="AP29" s="97" t="e">
        <f t="shared" si="845"/>
        <v>#N/A</v>
      </c>
      <c r="AQ29" s="97" t="e">
        <f t="shared" si="845"/>
        <v>#N/A</v>
      </c>
      <c r="AR29" s="97" t="e">
        <f t="shared" si="845"/>
        <v>#N/A</v>
      </c>
      <c r="AS29" s="97" t="e">
        <f t="shared" si="845"/>
        <v>#N/A</v>
      </c>
      <c r="AT29" s="97" t="e">
        <f t="shared" si="845"/>
        <v>#N/A</v>
      </c>
      <c r="AU29" s="97" t="e">
        <f t="shared" si="845"/>
        <v>#N/A</v>
      </c>
      <c r="AV29" s="97" t="e">
        <f t="shared" si="846"/>
        <v>#N/A</v>
      </c>
      <c r="AW29" s="97" t="e">
        <f t="shared" si="846"/>
        <v>#N/A</v>
      </c>
      <c r="AX29" s="97" t="e">
        <f t="shared" si="846"/>
        <v>#N/A</v>
      </c>
      <c r="AY29" s="97" t="e">
        <f t="shared" si="846"/>
        <v>#N/A</v>
      </c>
      <c r="AZ29" s="97" t="e">
        <f t="shared" si="846"/>
        <v>#N/A</v>
      </c>
      <c r="BA29" s="97" t="e">
        <f t="shared" si="846"/>
        <v>#N/A</v>
      </c>
      <c r="BB29" s="97" t="e">
        <f t="shared" si="846"/>
        <v>#N/A</v>
      </c>
      <c r="BC29" s="97" t="e">
        <f t="shared" si="846"/>
        <v>#N/A</v>
      </c>
      <c r="BD29" s="97" t="e">
        <f t="shared" si="846"/>
        <v>#N/A</v>
      </c>
      <c r="BE29" s="97" t="e">
        <f t="shared" si="846"/>
        <v>#N/A</v>
      </c>
      <c r="BF29" s="97" t="e">
        <f t="shared" si="847"/>
        <v>#N/A</v>
      </c>
      <c r="BG29" s="97" t="e">
        <f t="shared" si="847"/>
        <v>#N/A</v>
      </c>
      <c r="BH29" s="97" t="e">
        <f t="shared" si="847"/>
        <v>#N/A</v>
      </c>
      <c r="BI29" s="97" t="e">
        <f t="shared" si="847"/>
        <v>#N/A</v>
      </c>
      <c r="BJ29" s="97" t="e">
        <f t="shared" si="847"/>
        <v>#N/A</v>
      </c>
      <c r="BK29" s="97" t="e">
        <f t="shared" si="847"/>
        <v>#N/A</v>
      </c>
      <c r="BL29" s="97" t="e">
        <f t="shared" si="847"/>
        <v>#N/A</v>
      </c>
      <c r="BM29" s="97" t="e">
        <f t="shared" si="847"/>
        <v>#N/A</v>
      </c>
      <c r="BN29" s="97" t="e">
        <f t="shared" si="847"/>
        <v>#N/A</v>
      </c>
      <c r="BO29" s="97" t="e">
        <f t="shared" si="847"/>
        <v>#N/A</v>
      </c>
      <c r="BP29" s="97" t="e">
        <f t="shared" si="848"/>
        <v>#N/A</v>
      </c>
      <c r="BQ29" s="97" t="e">
        <f t="shared" si="849"/>
        <v>#N/A</v>
      </c>
      <c r="BR29" s="97" t="e">
        <f t="shared" si="850"/>
        <v>#N/A</v>
      </c>
      <c r="BS29" s="97" t="e">
        <f t="shared" si="851"/>
        <v>#N/A</v>
      </c>
      <c r="BT29" s="97" t="e">
        <f t="shared" si="852"/>
        <v>#N/A</v>
      </c>
      <c r="BU29" s="97" t="e">
        <f t="shared" si="853"/>
        <v>#N/A</v>
      </c>
      <c r="BV29" s="97" t="e">
        <f t="shared" si="854"/>
        <v>#N/A</v>
      </c>
      <c r="BW29" s="97" t="e">
        <f t="shared" si="855"/>
        <v>#N/A</v>
      </c>
      <c r="BX29" s="97" t="e">
        <f t="shared" si="856"/>
        <v>#N/A</v>
      </c>
      <c r="BY29" s="97" t="e">
        <f t="shared" si="857"/>
        <v>#N/A</v>
      </c>
      <c r="BZ29" s="97" t="e">
        <f t="shared" si="858"/>
        <v>#N/A</v>
      </c>
      <c r="CA29" s="97" t="e">
        <f t="shared" si="859"/>
        <v>#N/A</v>
      </c>
      <c r="CB29" s="97" t="e">
        <f t="shared" si="860"/>
        <v>#N/A</v>
      </c>
      <c r="CC29" s="97" t="e">
        <f t="shared" si="861"/>
        <v>#N/A</v>
      </c>
      <c r="CD29" s="97" t="e">
        <f t="shared" si="862"/>
        <v>#N/A</v>
      </c>
      <c r="CE29" s="97" t="e">
        <f t="shared" si="863"/>
        <v>#N/A</v>
      </c>
      <c r="CF29" s="97" t="e">
        <f t="shared" si="864"/>
        <v>#N/A</v>
      </c>
      <c r="CG29" s="97" t="e">
        <f t="shared" si="865"/>
        <v>#N/A</v>
      </c>
      <c r="CH29" s="97" t="e">
        <f t="shared" si="866"/>
        <v>#N/A</v>
      </c>
      <c r="CI29" s="97" t="e">
        <f t="shared" si="867"/>
        <v>#N/A</v>
      </c>
      <c r="CJ29" s="97" t="e">
        <f t="shared" si="868"/>
        <v>#N/A</v>
      </c>
      <c r="CK29" s="97" t="e">
        <f t="shared" si="869"/>
        <v>#N/A</v>
      </c>
      <c r="CL29" s="97" t="e">
        <f t="shared" si="870"/>
        <v>#N/A</v>
      </c>
      <c r="CM29" s="97" t="e">
        <f t="shared" si="871"/>
        <v>#N/A</v>
      </c>
      <c r="CN29" s="97" t="e">
        <f t="shared" si="872"/>
        <v>#N/A</v>
      </c>
      <c r="CO29" s="97" t="e">
        <f t="shared" si="873"/>
        <v>#N/A</v>
      </c>
      <c r="CP29" s="97" t="e">
        <f t="shared" si="874"/>
        <v>#N/A</v>
      </c>
      <c r="CQ29" s="97" t="e">
        <f t="shared" si="875"/>
        <v>#N/A</v>
      </c>
      <c r="CR29" s="97" t="e">
        <f t="shared" si="876"/>
        <v>#N/A</v>
      </c>
      <c r="CS29" s="97" t="e">
        <f t="shared" si="877"/>
        <v>#N/A</v>
      </c>
      <c r="CT29" s="97" t="e">
        <f t="shared" si="878"/>
        <v>#N/A</v>
      </c>
      <c r="CU29" s="97" t="e">
        <f t="shared" si="879"/>
        <v>#N/A</v>
      </c>
      <c r="CV29" s="97" t="e">
        <f t="shared" si="880"/>
        <v>#N/A</v>
      </c>
      <c r="CW29" s="97" t="e">
        <f t="shared" si="881"/>
        <v>#N/A</v>
      </c>
      <c r="CX29" s="97" t="e">
        <f t="shared" si="882"/>
        <v>#N/A</v>
      </c>
      <c r="CY29" s="97" t="e">
        <f t="shared" si="883"/>
        <v>#N/A</v>
      </c>
      <c r="CZ29" s="97" t="e">
        <f t="shared" si="884"/>
        <v>#N/A</v>
      </c>
      <c r="DA29" s="97" t="e">
        <f t="shared" si="885"/>
        <v>#N/A</v>
      </c>
      <c r="DB29" s="97" t="e">
        <f t="shared" si="886"/>
        <v>#N/A</v>
      </c>
      <c r="DC29" s="97" t="e">
        <f t="shared" si="887"/>
        <v>#N/A</v>
      </c>
      <c r="DD29" s="97" t="e">
        <f t="shared" si="888"/>
        <v>#N/A</v>
      </c>
      <c r="DE29" s="97" t="e">
        <f t="shared" si="889"/>
        <v>#N/A</v>
      </c>
      <c r="DF29" s="97" t="e">
        <f t="shared" si="890"/>
        <v>#N/A</v>
      </c>
      <c r="DG29" s="97" t="e">
        <f t="shared" si="891"/>
        <v>#N/A</v>
      </c>
      <c r="DH29" s="97" t="e">
        <f t="shared" si="892"/>
        <v>#N/A</v>
      </c>
      <c r="DI29" s="97" t="e">
        <f t="shared" si="893"/>
        <v>#N/A</v>
      </c>
      <c r="DJ29" s="97" t="e">
        <f t="shared" si="894"/>
        <v>#N/A</v>
      </c>
      <c r="DK29" s="97" t="e">
        <f t="shared" si="895"/>
        <v>#N/A</v>
      </c>
      <c r="DL29" s="97" t="e">
        <f t="shared" si="896"/>
        <v>#N/A</v>
      </c>
      <c r="DM29" s="97" t="e">
        <f t="shared" si="897"/>
        <v>#N/A</v>
      </c>
      <c r="DN29" s="97" t="e">
        <f t="shared" si="898"/>
        <v>#N/A</v>
      </c>
      <c r="DO29" s="97" t="e">
        <f t="shared" si="899"/>
        <v>#N/A</v>
      </c>
      <c r="DP29" s="97" t="e">
        <f t="shared" si="900"/>
        <v>#N/A</v>
      </c>
      <c r="DQ29" s="97" t="e">
        <f t="shared" si="901"/>
        <v>#N/A</v>
      </c>
      <c r="DR29" s="97" t="e">
        <f t="shared" si="902"/>
        <v>#N/A</v>
      </c>
      <c r="DS29" s="97" t="e">
        <f t="shared" si="903"/>
        <v>#N/A</v>
      </c>
      <c r="DT29" s="97" t="e">
        <f t="shared" si="904"/>
        <v>#N/A</v>
      </c>
      <c r="DU29" s="97" t="e">
        <f t="shared" si="905"/>
        <v>#N/A</v>
      </c>
      <c r="DV29" s="97" t="e">
        <f t="shared" si="906"/>
        <v>#N/A</v>
      </c>
      <c r="DW29" s="97" t="e">
        <f t="shared" si="907"/>
        <v>#N/A</v>
      </c>
      <c r="DX29" s="97" t="e">
        <f t="shared" si="908"/>
        <v>#N/A</v>
      </c>
      <c r="DY29" s="97" t="e">
        <f t="shared" si="909"/>
        <v>#N/A</v>
      </c>
      <c r="DZ29" s="97" t="e">
        <f t="shared" si="910"/>
        <v>#N/A</v>
      </c>
      <c r="EA29" s="97" t="e">
        <f t="shared" si="911"/>
        <v>#N/A</v>
      </c>
      <c r="EB29" s="97" t="e">
        <f t="shared" si="912"/>
        <v>#N/A</v>
      </c>
      <c r="EC29" s="97" t="e">
        <f t="shared" si="913"/>
        <v>#N/A</v>
      </c>
      <c r="ED29" s="97" t="e">
        <f t="shared" si="914"/>
        <v>#N/A</v>
      </c>
      <c r="EE29" s="97" t="e">
        <f t="shared" si="915"/>
        <v>#N/A</v>
      </c>
      <c r="EF29" s="97" t="e">
        <f t="shared" si="916"/>
        <v>#N/A</v>
      </c>
      <c r="EG29" s="97" t="e">
        <f t="shared" si="917"/>
        <v>#N/A</v>
      </c>
      <c r="EH29" s="97" t="e">
        <f t="shared" si="918"/>
        <v>#N/A</v>
      </c>
      <c r="EI29" s="97" t="e">
        <f t="shared" si="919"/>
        <v>#N/A</v>
      </c>
      <c r="EJ29" s="97" t="e">
        <f t="shared" si="920"/>
        <v>#N/A</v>
      </c>
      <c r="EK29" s="97" t="e">
        <f t="shared" si="921"/>
        <v>#N/A</v>
      </c>
      <c r="EL29" s="97" t="e">
        <f t="shared" si="922"/>
        <v>#N/A</v>
      </c>
      <c r="EM29" s="97" t="e">
        <f t="shared" si="923"/>
        <v>#N/A</v>
      </c>
      <c r="EN29" s="97" t="e">
        <f t="shared" si="924"/>
        <v>#N/A</v>
      </c>
      <c r="EO29" s="97" t="e">
        <f t="shared" si="925"/>
        <v>#N/A</v>
      </c>
      <c r="EP29" s="97" t="e">
        <f t="shared" si="926"/>
        <v>#N/A</v>
      </c>
      <c r="EQ29" s="97" t="e">
        <f t="shared" si="927"/>
        <v>#N/A</v>
      </c>
      <c r="ER29" s="97" t="e">
        <f t="shared" si="928"/>
        <v>#N/A</v>
      </c>
      <c r="ES29" s="97" t="e">
        <f t="shared" si="929"/>
        <v>#N/A</v>
      </c>
      <c r="ET29" s="97" t="e">
        <f t="shared" si="930"/>
        <v>#N/A</v>
      </c>
      <c r="EU29" s="97" t="e">
        <f t="shared" si="931"/>
        <v>#N/A</v>
      </c>
      <c r="EV29" s="97" t="e">
        <f t="shared" si="932"/>
        <v>#N/A</v>
      </c>
      <c r="EW29" s="97" t="e">
        <f t="shared" si="933"/>
        <v>#N/A</v>
      </c>
      <c r="EX29" s="97" t="e">
        <f t="shared" si="934"/>
        <v>#N/A</v>
      </c>
      <c r="EY29" s="97" t="e">
        <f t="shared" si="935"/>
        <v>#N/A</v>
      </c>
      <c r="EZ29" s="97" t="e">
        <f t="shared" si="936"/>
        <v>#N/A</v>
      </c>
      <c r="FA29" s="97" t="e">
        <f t="shared" si="937"/>
        <v>#N/A</v>
      </c>
      <c r="FB29" s="97" t="e">
        <f t="shared" si="938"/>
        <v>#N/A</v>
      </c>
      <c r="FC29" s="97" t="e">
        <f t="shared" si="939"/>
        <v>#N/A</v>
      </c>
      <c r="FD29" s="97" t="e">
        <f t="shared" si="940"/>
        <v>#N/A</v>
      </c>
      <c r="FE29" s="97" t="e">
        <f t="shared" si="941"/>
        <v>#N/A</v>
      </c>
      <c r="FF29" s="97" t="e">
        <f t="shared" si="942"/>
        <v>#N/A</v>
      </c>
      <c r="FG29" s="97" t="e">
        <f t="shared" si="943"/>
        <v>#N/A</v>
      </c>
      <c r="FH29" s="97" t="e">
        <f t="shared" si="944"/>
        <v>#N/A</v>
      </c>
      <c r="FI29" s="97" t="e">
        <f t="shared" si="945"/>
        <v>#N/A</v>
      </c>
      <c r="FJ29" s="97" t="e">
        <f t="shared" si="946"/>
        <v>#N/A</v>
      </c>
      <c r="FK29" s="97" t="e">
        <f t="shared" si="947"/>
        <v>#N/A</v>
      </c>
      <c r="FL29" s="97" t="e">
        <f t="shared" si="948"/>
        <v>#N/A</v>
      </c>
      <c r="FM29" s="97" t="e">
        <f t="shared" si="949"/>
        <v>#N/A</v>
      </c>
      <c r="FN29" s="97" t="e">
        <f t="shared" si="950"/>
        <v>#N/A</v>
      </c>
      <c r="FO29" s="97" t="e">
        <f t="shared" si="951"/>
        <v>#N/A</v>
      </c>
      <c r="FP29" s="97" t="e">
        <f t="shared" si="952"/>
        <v>#N/A</v>
      </c>
      <c r="FQ29" s="97" t="e">
        <f t="shared" si="953"/>
        <v>#N/A</v>
      </c>
      <c r="FR29" s="97" t="e">
        <f t="shared" si="954"/>
        <v>#N/A</v>
      </c>
      <c r="FS29" s="97" t="e">
        <f t="shared" si="955"/>
        <v>#N/A</v>
      </c>
      <c r="FT29" s="97" t="e">
        <f t="shared" si="956"/>
        <v>#N/A</v>
      </c>
      <c r="FU29" s="97" t="e">
        <f t="shared" si="957"/>
        <v>#N/A</v>
      </c>
      <c r="FV29" s="97" t="e">
        <f t="shared" si="958"/>
        <v>#N/A</v>
      </c>
      <c r="FW29" s="97" t="e">
        <f t="shared" si="959"/>
        <v>#N/A</v>
      </c>
      <c r="FX29" s="97" t="e">
        <f t="shared" si="960"/>
        <v>#N/A</v>
      </c>
      <c r="FY29" s="97" t="e">
        <f t="shared" si="961"/>
        <v>#N/A</v>
      </c>
      <c r="FZ29" s="97" t="e">
        <f t="shared" si="962"/>
        <v>#N/A</v>
      </c>
      <c r="GA29" s="97" t="e">
        <f t="shared" si="963"/>
        <v>#N/A</v>
      </c>
      <c r="GB29" s="97" t="e">
        <f t="shared" si="964"/>
        <v>#N/A</v>
      </c>
      <c r="GC29" s="97" t="e">
        <f t="shared" si="965"/>
        <v>#N/A</v>
      </c>
      <c r="GD29" s="97" t="e">
        <f t="shared" si="966"/>
        <v>#N/A</v>
      </c>
      <c r="GE29" s="97" t="e">
        <f t="shared" si="967"/>
        <v>#N/A</v>
      </c>
      <c r="GF29" s="97" t="e">
        <f t="shared" si="968"/>
        <v>#N/A</v>
      </c>
      <c r="GG29" s="97" t="e">
        <f t="shared" si="969"/>
        <v>#N/A</v>
      </c>
      <c r="GH29" s="97" t="e">
        <f t="shared" si="970"/>
        <v>#N/A</v>
      </c>
      <c r="GI29" s="97" t="e">
        <f t="shared" si="971"/>
        <v>#N/A</v>
      </c>
      <c r="GJ29" s="97" t="e">
        <f t="shared" si="972"/>
        <v>#N/A</v>
      </c>
      <c r="GK29" s="97" t="e">
        <f t="shared" si="973"/>
        <v>#N/A</v>
      </c>
      <c r="GL29" s="97" t="e">
        <f t="shared" si="974"/>
        <v>#N/A</v>
      </c>
      <c r="GM29" s="97" t="e">
        <f t="shared" si="975"/>
        <v>#N/A</v>
      </c>
      <c r="GN29" s="97" t="e">
        <f t="shared" si="976"/>
        <v>#N/A</v>
      </c>
      <c r="GO29" s="97" t="e">
        <f t="shared" si="977"/>
        <v>#N/A</v>
      </c>
      <c r="GP29" s="97" t="e">
        <f t="shared" si="978"/>
        <v>#N/A</v>
      </c>
      <c r="GQ29" s="97" t="e">
        <f t="shared" si="979"/>
        <v>#N/A</v>
      </c>
      <c r="GR29" s="97" t="e">
        <f t="shared" si="980"/>
        <v>#N/A</v>
      </c>
      <c r="GS29" s="97" t="e">
        <f t="shared" si="981"/>
        <v>#N/A</v>
      </c>
      <c r="GT29" s="97" t="e">
        <f t="shared" si="982"/>
        <v>#N/A</v>
      </c>
      <c r="GU29" s="97" t="e">
        <f t="shared" si="983"/>
        <v>#N/A</v>
      </c>
      <c r="GV29" s="97" t="e">
        <f t="shared" si="984"/>
        <v>#N/A</v>
      </c>
      <c r="GW29" s="97" t="e">
        <f t="shared" si="985"/>
        <v>#N/A</v>
      </c>
      <c r="GX29" s="97" t="e">
        <f t="shared" si="986"/>
        <v>#N/A</v>
      </c>
      <c r="GY29" s="97" t="e">
        <f t="shared" si="987"/>
        <v>#N/A</v>
      </c>
      <c r="GZ29" s="97" t="e">
        <f t="shared" si="988"/>
        <v>#N/A</v>
      </c>
      <c r="HA29" s="97" t="e">
        <f t="shared" si="989"/>
        <v>#N/A</v>
      </c>
      <c r="HB29" s="97" t="e">
        <f t="shared" si="990"/>
        <v>#N/A</v>
      </c>
      <c r="HC29" s="97" t="e">
        <f t="shared" si="991"/>
        <v>#N/A</v>
      </c>
      <c r="HD29" s="97" t="e">
        <f t="shared" si="992"/>
        <v>#N/A</v>
      </c>
      <c r="HE29" s="97" t="e">
        <f t="shared" si="993"/>
        <v>#N/A</v>
      </c>
      <c r="HF29" s="97" t="e">
        <f t="shared" si="994"/>
        <v>#N/A</v>
      </c>
      <c r="HG29" s="97" t="e">
        <f t="shared" si="995"/>
        <v>#N/A</v>
      </c>
      <c r="HH29" s="97" t="e">
        <f t="shared" si="996"/>
        <v>#N/A</v>
      </c>
      <c r="HI29" s="97" t="e">
        <f t="shared" si="997"/>
        <v>#N/A</v>
      </c>
      <c r="HJ29" s="97" t="e">
        <f t="shared" si="998"/>
        <v>#N/A</v>
      </c>
      <c r="HK29" s="97" t="e">
        <f t="shared" si="999"/>
        <v>#N/A</v>
      </c>
      <c r="HL29" s="97" t="e">
        <f t="shared" si="1000"/>
        <v>#N/A</v>
      </c>
      <c r="HM29" s="97" t="e">
        <f t="shared" si="1001"/>
        <v>#N/A</v>
      </c>
      <c r="HN29" s="97" t="e">
        <f t="shared" si="1002"/>
        <v>#N/A</v>
      </c>
      <c r="HO29" s="97" t="e">
        <f t="shared" si="1003"/>
        <v>#N/A</v>
      </c>
      <c r="HP29" s="97" t="e">
        <f t="shared" si="1004"/>
        <v>#N/A</v>
      </c>
      <c r="HQ29" s="97" t="e">
        <f t="shared" si="1005"/>
        <v>#N/A</v>
      </c>
      <c r="HR29" s="97" t="e">
        <f t="shared" si="1006"/>
        <v>#N/A</v>
      </c>
      <c r="HS29" s="97" t="e">
        <f t="shared" si="1007"/>
        <v>#N/A</v>
      </c>
      <c r="HT29" s="97" t="e">
        <f t="shared" si="1008"/>
        <v>#N/A</v>
      </c>
      <c r="HU29" s="97" t="e">
        <f t="shared" si="1009"/>
        <v>#N/A</v>
      </c>
      <c r="HV29" s="97" t="e">
        <f t="shared" si="1010"/>
        <v>#N/A</v>
      </c>
      <c r="HW29" s="97" t="e">
        <f t="shared" si="1011"/>
        <v>#N/A</v>
      </c>
      <c r="HX29" s="97" t="e">
        <f t="shared" si="1012"/>
        <v>#N/A</v>
      </c>
      <c r="HY29" s="97" t="e">
        <f t="shared" si="1013"/>
        <v>#N/A</v>
      </c>
      <c r="HZ29" s="97" t="e">
        <f t="shared" si="1014"/>
        <v>#N/A</v>
      </c>
      <c r="IA29" s="97" t="e">
        <f t="shared" si="1015"/>
        <v>#N/A</v>
      </c>
      <c r="IB29" s="97" t="e">
        <f t="shared" si="1016"/>
        <v>#N/A</v>
      </c>
      <c r="IC29" s="97" t="e">
        <f t="shared" si="1017"/>
        <v>#N/A</v>
      </c>
      <c r="ID29" s="97" t="e">
        <f t="shared" si="1018"/>
        <v>#N/A</v>
      </c>
      <c r="IE29" s="97" t="e">
        <f t="shared" si="1019"/>
        <v>#N/A</v>
      </c>
      <c r="IF29" s="97" t="e">
        <f t="shared" si="1020"/>
        <v>#N/A</v>
      </c>
      <c r="IG29" s="97" t="e">
        <f t="shared" si="1021"/>
        <v>#N/A</v>
      </c>
      <c r="IH29" s="97" t="e">
        <f t="shared" si="1022"/>
        <v>#N/A</v>
      </c>
      <c r="II29" s="97" t="e">
        <f t="shared" si="1023"/>
        <v>#N/A</v>
      </c>
      <c r="IJ29" s="97" t="e">
        <f t="shared" si="1024"/>
        <v>#N/A</v>
      </c>
      <c r="IK29" s="97" t="e">
        <f t="shared" si="1025"/>
        <v>#N/A</v>
      </c>
      <c r="IL29" s="97" t="e">
        <f t="shared" si="1026"/>
        <v>#N/A</v>
      </c>
      <c r="IM29" s="97" t="e">
        <f t="shared" si="1027"/>
        <v>#N/A</v>
      </c>
      <c r="IN29" s="97" t="e">
        <f t="shared" si="1028"/>
        <v>#N/A</v>
      </c>
      <c r="IO29" s="97" t="e">
        <f t="shared" si="1029"/>
        <v>#N/A</v>
      </c>
      <c r="IP29" s="97" t="e">
        <f t="shared" si="1030"/>
        <v>#N/A</v>
      </c>
      <c r="IQ29" s="97" t="e">
        <f t="shared" si="1031"/>
        <v>#N/A</v>
      </c>
      <c r="IR29" s="97" t="e">
        <f t="shared" si="1032"/>
        <v>#N/A</v>
      </c>
      <c r="IS29" s="97" t="e">
        <f t="shared" si="1033"/>
        <v>#N/A</v>
      </c>
      <c r="IT29" s="97" t="e">
        <f t="shared" si="1034"/>
        <v>#N/A</v>
      </c>
      <c r="IU29" s="97" t="e">
        <f t="shared" si="1035"/>
        <v>#N/A</v>
      </c>
      <c r="IV29" s="97" t="e">
        <f t="shared" si="1036"/>
        <v>#N/A</v>
      </c>
      <c r="IW29" s="97" t="e">
        <f t="shared" si="1037"/>
        <v>#N/A</v>
      </c>
      <c r="IX29" s="97" t="e">
        <f t="shared" si="1038"/>
        <v>#N/A</v>
      </c>
      <c r="IY29" s="97" t="e">
        <f t="shared" si="1039"/>
        <v>#N/A</v>
      </c>
      <c r="IZ29" s="97" t="e">
        <f t="shared" si="1040"/>
        <v>#N/A</v>
      </c>
      <c r="JA29" s="97" t="e">
        <f t="shared" si="1041"/>
        <v>#N/A</v>
      </c>
      <c r="JB29" s="97" t="e">
        <f t="shared" si="1042"/>
        <v>#N/A</v>
      </c>
      <c r="JC29" s="97" t="e">
        <f t="shared" si="1043"/>
        <v>#N/A</v>
      </c>
      <c r="JD29" s="97" t="e">
        <f t="shared" si="1044"/>
        <v>#N/A</v>
      </c>
      <c r="JE29" s="97" t="e">
        <f t="shared" si="1045"/>
        <v>#N/A</v>
      </c>
      <c r="JF29" s="97" t="e">
        <f t="shared" si="1046"/>
        <v>#N/A</v>
      </c>
      <c r="JG29" s="97" t="e">
        <f t="shared" si="1047"/>
        <v>#N/A</v>
      </c>
      <c r="JH29" s="97" t="e">
        <f t="shared" si="1048"/>
        <v>#N/A</v>
      </c>
      <c r="JI29" s="97" t="e">
        <f t="shared" si="1049"/>
        <v>#N/A</v>
      </c>
      <c r="JJ29" s="97" t="e">
        <f t="shared" si="1050"/>
        <v>#N/A</v>
      </c>
      <c r="JK29" s="97" t="e">
        <f t="shared" si="1051"/>
        <v>#N/A</v>
      </c>
      <c r="JL29" s="97" t="e">
        <f t="shared" si="1052"/>
        <v>#N/A</v>
      </c>
      <c r="JM29" s="97" t="e">
        <f t="shared" si="1053"/>
        <v>#N/A</v>
      </c>
      <c r="JN29" s="97" t="e">
        <f t="shared" si="1054"/>
        <v>#N/A</v>
      </c>
      <c r="JO29" s="97" t="e">
        <f t="shared" si="1055"/>
        <v>#N/A</v>
      </c>
      <c r="JP29" s="97" t="e">
        <f t="shared" si="1056"/>
        <v>#N/A</v>
      </c>
      <c r="JQ29" s="97" t="e">
        <f t="shared" si="1057"/>
        <v>#N/A</v>
      </c>
      <c r="JR29" s="97" t="e">
        <f t="shared" si="1058"/>
        <v>#N/A</v>
      </c>
      <c r="JS29" s="97" t="e">
        <f t="shared" si="1059"/>
        <v>#N/A</v>
      </c>
      <c r="JT29" s="97" t="e">
        <f t="shared" si="1060"/>
        <v>#N/A</v>
      </c>
      <c r="JU29" s="97" t="e">
        <f t="shared" si="1061"/>
        <v>#N/A</v>
      </c>
      <c r="JV29" s="97" t="e">
        <f t="shared" si="1062"/>
        <v>#N/A</v>
      </c>
      <c r="JW29" s="97" t="e">
        <f t="shared" si="1063"/>
        <v>#N/A</v>
      </c>
      <c r="JX29" s="97" t="e">
        <f t="shared" si="1064"/>
        <v>#N/A</v>
      </c>
      <c r="JY29" s="97" t="e">
        <f t="shared" si="1065"/>
        <v>#N/A</v>
      </c>
      <c r="JZ29" s="97" t="e">
        <f t="shared" si="1066"/>
        <v>#N/A</v>
      </c>
      <c r="KA29" s="97" t="e">
        <f t="shared" si="1067"/>
        <v>#N/A</v>
      </c>
      <c r="KB29" s="97" t="e">
        <f t="shared" si="1068"/>
        <v>#N/A</v>
      </c>
      <c r="KC29" s="97" t="e">
        <f t="shared" si="1069"/>
        <v>#N/A</v>
      </c>
      <c r="KD29" s="97" t="e">
        <f t="shared" si="1070"/>
        <v>#N/A</v>
      </c>
      <c r="KE29" s="97" t="e">
        <f t="shared" si="1071"/>
        <v>#N/A</v>
      </c>
      <c r="KF29" s="97" t="e">
        <f t="shared" si="1072"/>
        <v>#N/A</v>
      </c>
      <c r="KG29" s="97" t="e">
        <f t="shared" si="1073"/>
        <v>#N/A</v>
      </c>
      <c r="KH29" s="97" t="e">
        <f t="shared" si="1074"/>
        <v>#N/A</v>
      </c>
      <c r="KI29" s="97" t="e">
        <f t="shared" si="1075"/>
        <v>#N/A</v>
      </c>
      <c r="KJ29" s="97" t="e">
        <f t="shared" si="1076"/>
        <v>#N/A</v>
      </c>
      <c r="KK29" s="97" t="e">
        <f t="shared" si="1077"/>
        <v>#N/A</v>
      </c>
      <c r="KL29" s="97" t="e">
        <f t="shared" si="1078"/>
        <v>#N/A</v>
      </c>
      <c r="KM29" s="97" t="e">
        <f t="shared" si="1079"/>
        <v>#N/A</v>
      </c>
      <c r="KN29" s="97" t="e">
        <f t="shared" si="1080"/>
        <v>#N/A</v>
      </c>
    </row>
    <row r="30" spans="1:300" x14ac:dyDescent="0.3">
      <c r="A30" t="str">
        <f t="shared" si="841"/>
        <v>Germany</v>
      </c>
      <c r="G30" s="97">
        <f t="shared" si="607"/>
        <v>0.38811769392774842</v>
      </c>
      <c r="H30" s="97">
        <f t="shared" si="842"/>
        <v>0.38461648836138584</v>
      </c>
      <c r="I30" s="97">
        <f t="shared" si="842"/>
        <v>0.38848603898791656</v>
      </c>
      <c r="J30" s="97">
        <f t="shared" si="842"/>
        <v>0.37587074975305668</v>
      </c>
      <c r="K30" s="97">
        <f t="shared" si="842"/>
        <v>0.33137248934697688</v>
      </c>
      <c r="L30" s="97">
        <f t="shared" si="842"/>
        <v>0.276905095441976</v>
      </c>
      <c r="M30" s="97">
        <f t="shared" si="842"/>
        <v>0.25347048841456249</v>
      </c>
      <c r="N30" s="97">
        <f t="shared" si="842"/>
        <v>0.26666243909999188</v>
      </c>
      <c r="O30" s="97">
        <f t="shared" si="842"/>
        <v>0.29330919611840295</v>
      </c>
      <c r="P30" s="97">
        <f t="shared" si="842"/>
        <v>0.30598993426965887</v>
      </c>
      <c r="Q30" s="97">
        <f t="shared" si="842"/>
        <v>0.31253047522435579</v>
      </c>
      <c r="R30" s="97">
        <f t="shared" si="843"/>
        <v>0.30001652303198095</v>
      </c>
      <c r="S30" s="97">
        <f t="shared" si="843"/>
        <v>0.28529813062534792</v>
      </c>
      <c r="T30" s="97">
        <f t="shared" si="843"/>
        <v>0.27398197652272344</v>
      </c>
      <c r="U30" s="97">
        <f t="shared" si="843"/>
        <v>0.2753025022365006</v>
      </c>
      <c r="V30" s="97">
        <f t="shared" si="843"/>
        <v>0.26742821110010723</v>
      </c>
      <c r="W30" s="97">
        <f t="shared" si="843"/>
        <v>0.24932940111689153</v>
      </c>
      <c r="X30" s="97">
        <f t="shared" si="843"/>
        <v>0.21862449825960231</v>
      </c>
      <c r="Y30" s="97">
        <f t="shared" si="843"/>
        <v>0.19047160772753116</v>
      </c>
      <c r="Z30" s="97">
        <f t="shared" si="843"/>
        <v>0.16248857356848267</v>
      </c>
      <c r="AA30" s="97">
        <f t="shared" si="843"/>
        <v>0.14885369446731853</v>
      </c>
      <c r="AB30" s="97">
        <f t="shared" si="844"/>
        <v>0.14487836872298257</v>
      </c>
      <c r="AC30" s="97">
        <f t="shared" si="844"/>
        <v>0.14901872048026252</v>
      </c>
      <c r="AD30" s="97">
        <f t="shared" si="844"/>
        <v>0.14525355827198538</v>
      </c>
      <c r="AE30" s="97">
        <f t="shared" si="844"/>
        <v>0.13522168341718896</v>
      </c>
      <c r="AF30" s="97">
        <f t="shared" si="844"/>
        <v>0.120617048923311</v>
      </c>
      <c r="AG30" s="97">
        <f t="shared" si="844"/>
        <v>0.10528950651745106</v>
      </c>
      <c r="AH30" s="97">
        <f t="shared" si="844"/>
        <v>9.0723474471457566E-2</v>
      </c>
      <c r="AI30" s="97">
        <f t="shared" si="844"/>
        <v>8.2917456892577082E-2</v>
      </c>
      <c r="AJ30" s="97">
        <f t="shared" si="844"/>
        <v>7.8341139454812289E-2</v>
      </c>
      <c r="AK30" s="97">
        <f t="shared" si="844"/>
        <v>7.456998820110676E-2</v>
      </c>
      <c r="AL30" s="97" t="e">
        <f t="shared" si="845"/>
        <v>#N/A</v>
      </c>
      <c r="AM30" s="97" t="e">
        <f t="shared" si="845"/>
        <v>#N/A</v>
      </c>
      <c r="AN30" s="97" t="e">
        <f t="shared" si="845"/>
        <v>#N/A</v>
      </c>
      <c r="AO30" s="97" t="e">
        <f t="shared" si="845"/>
        <v>#N/A</v>
      </c>
      <c r="AP30" s="97" t="e">
        <f t="shared" si="845"/>
        <v>#N/A</v>
      </c>
      <c r="AQ30" s="97" t="e">
        <f t="shared" si="845"/>
        <v>#N/A</v>
      </c>
      <c r="AR30" s="97" t="e">
        <f t="shared" si="845"/>
        <v>#N/A</v>
      </c>
      <c r="AS30" s="97" t="e">
        <f t="shared" si="845"/>
        <v>#N/A</v>
      </c>
      <c r="AT30" s="97" t="e">
        <f t="shared" si="845"/>
        <v>#N/A</v>
      </c>
      <c r="AU30" s="97" t="e">
        <f t="shared" si="845"/>
        <v>#N/A</v>
      </c>
      <c r="AV30" s="97" t="e">
        <f t="shared" si="846"/>
        <v>#N/A</v>
      </c>
      <c r="AW30" s="97" t="e">
        <f t="shared" si="846"/>
        <v>#N/A</v>
      </c>
      <c r="AX30" s="97" t="e">
        <f t="shared" si="846"/>
        <v>#N/A</v>
      </c>
      <c r="AY30" s="97" t="e">
        <f t="shared" si="846"/>
        <v>#N/A</v>
      </c>
      <c r="AZ30" s="97" t="e">
        <f t="shared" si="846"/>
        <v>#N/A</v>
      </c>
      <c r="BA30" s="97" t="e">
        <f t="shared" si="846"/>
        <v>#N/A</v>
      </c>
      <c r="BB30" s="97" t="e">
        <f t="shared" si="846"/>
        <v>#N/A</v>
      </c>
      <c r="BC30" s="97" t="e">
        <f t="shared" si="846"/>
        <v>#N/A</v>
      </c>
      <c r="BD30" s="97" t="e">
        <f t="shared" si="846"/>
        <v>#N/A</v>
      </c>
      <c r="BE30" s="97" t="e">
        <f t="shared" si="846"/>
        <v>#N/A</v>
      </c>
      <c r="BF30" s="97" t="e">
        <f t="shared" si="847"/>
        <v>#N/A</v>
      </c>
      <c r="BG30" s="97" t="e">
        <f t="shared" si="847"/>
        <v>#N/A</v>
      </c>
      <c r="BH30" s="97" t="e">
        <f t="shared" si="847"/>
        <v>#N/A</v>
      </c>
      <c r="BI30" s="97" t="e">
        <f t="shared" si="847"/>
        <v>#N/A</v>
      </c>
      <c r="BJ30" s="97" t="e">
        <f t="shared" si="847"/>
        <v>#N/A</v>
      </c>
      <c r="BK30" s="97" t="e">
        <f t="shared" si="847"/>
        <v>#N/A</v>
      </c>
      <c r="BL30" s="97" t="e">
        <f t="shared" si="847"/>
        <v>#N/A</v>
      </c>
      <c r="BM30" s="97" t="e">
        <f t="shared" si="847"/>
        <v>#N/A</v>
      </c>
      <c r="BN30" s="97" t="e">
        <f t="shared" si="847"/>
        <v>#N/A</v>
      </c>
      <c r="BO30" s="97" t="e">
        <f t="shared" si="847"/>
        <v>#N/A</v>
      </c>
      <c r="BP30" s="97" t="e">
        <f t="shared" si="848"/>
        <v>#N/A</v>
      </c>
      <c r="BQ30" s="97" t="e">
        <f t="shared" si="849"/>
        <v>#N/A</v>
      </c>
      <c r="BR30" s="97" t="e">
        <f t="shared" si="850"/>
        <v>#N/A</v>
      </c>
      <c r="BS30" s="97" t="e">
        <f t="shared" si="851"/>
        <v>#N/A</v>
      </c>
      <c r="BT30" s="97" t="e">
        <f t="shared" si="852"/>
        <v>#N/A</v>
      </c>
      <c r="BU30" s="97" t="e">
        <f t="shared" si="853"/>
        <v>#N/A</v>
      </c>
      <c r="BV30" s="97" t="e">
        <f t="shared" si="854"/>
        <v>#N/A</v>
      </c>
      <c r="BW30" s="97" t="e">
        <f t="shared" si="855"/>
        <v>#N/A</v>
      </c>
      <c r="BX30" s="97" t="e">
        <f t="shared" si="856"/>
        <v>#N/A</v>
      </c>
      <c r="BY30" s="97" t="e">
        <f t="shared" si="857"/>
        <v>#N/A</v>
      </c>
      <c r="BZ30" s="97" t="e">
        <f t="shared" si="858"/>
        <v>#N/A</v>
      </c>
      <c r="CA30" s="97" t="e">
        <f t="shared" si="859"/>
        <v>#N/A</v>
      </c>
      <c r="CB30" s="97" t="e">
        <f t="shared" si="860"/>
        <v>#N/A</v>
      </c>
      <c r="CC30" s="97" t="e">
        <f t="shared" si="861"/>
        <v>#N/A</v>
      </c>
      <c r="CD30" s="97" t="e">
        <f t="shared" si="862"/>
        <v>#N/A</v>
      </c>
      <c r="CE30" s="97" t="e">
        <f t="shared" si="863"/>
        <v>#N/A</v>
      </c>
      <c r="CF30" s="97" t="e">
        <f t="shared" si="864"/>
        <v>#N/A</v>
      </c>
      <c r="CG30" s="97" t="e">
        <f t="shared" si="865"/>
        <v>#N/A</v>
      </c>
      <c r="CH30" s="97" t="e">
        <f t="shared" si="866"/>
        <v>#N/A</v>
      </c>
      <c r="CI30" s="97" t="e">
        <f t="shared" si="867"/>
        <v>#N/A</v>
      </c>
      <c r="CJ30" s="97" t="e">
        <f t="shared" si="868"/>
        <v>#N/A</v>
      </c>
      <c r="CK30" s="97" t="e">
        <f t="shared" si="869"/>
        <v>#N/A</v>
      </c>
      <c r="CL30" s="97" t="e">
        <f t="shared" si="870"/>
        <v>#N/A</v>
      </c>
      <c r="CM30" s="97" t="e">
        <f t="shared" si="871"/>
        <v>#N/A</v>
      </c>
      <c r="CN30" s="97" t="e">
        <f t="shared" si="872"/>
        <v>#N/A</v>
      </c>
      <c r="CO30" s="97" t="e">
        <f t="shared" si="873"/>
        <v>#N/A</v>
      </c>
      <c r="CP30" s="97" t="e">
        <f t="shared" si="874"/>
        <v>#N/A</v>
      </c>
      <c r="CQ30" s="97" t="e">
        <f t="shared" si="875"/>
        <v>#N/A</v>
      </c>
      <c r="CR30" s="97" t="e">
        <f t="shared" si="876"/>
        <v>#N/A</v>
      </c>
      <c r="CS30" s="97" t="e">
        <f t="shared" si="877"/>
        <v>#N/A</v>
      </c>
      <c r="CT30" s="97" t="e">
        <f t="shared" si="878"/>
        <v>#N/A</v>
      </c>
      <c r="CU30" s="97" t="e">
        <f t="shared" si="879"/>
        <v>#N/A</v>
      </c>
      <c r="CV30" s="97" t="e">
        <f t="shared" si="880"/>
        <v>#N/A</v>
      </c>
      <c r="CW30" s="97" t="e">
        <f t="shared" si="881"/>
        <v>#N/A</v>
      </c>
      <c r="CX30" s="97" t="e">
        <f t="shared" si="882"/>
        <v>#N/A</v>
      </c>
      <c r="CY30" s="97" t="e">
        <f t="shared" si="883"/>
        <v>#N/A</v>
      </c>
      <c r="CZ30" s="97" t="e">
        <f t="shared" si="884"/>
        <v>#N/A</v>
      </c>
      <c r="DA30" s="97" t="e">
        <f t="shared" si="885"/>
        <v>#N/A</v>
      </c>
      <c r="DB30" s="97" t="e">
        <f t="shared" si="886"/>
        <v>#N/A</v>
      </c>
      <c r="DC30" s="97" t="e">
        <f t="shared" si="887"/>
        <v>#N/A</v>
      </c>
      <c r="DD30" s="97" t="e">
        <f t="shared" si="888"/>
        <v>#N/A</v>
      </c>
      <c r="DE30" s="97" t="e">
        <f t="shared" si="889"/>
        <v>#N/A</v>
      </c>
      <c r="DF30" s="97" t="e">
        <f t="shared" si="890"/>
        <v>#N/A</v>
      </c>
      <c r="DG30" s="97" t="e">
        <f t="shared" si="891"/>
        <v>#N/A</v>
      </c>
      <c r="DH30" s="97" t="e">
        <f t="shared" si="892"/>
        <v>#N/A</v>
      </c>
      <c r="DI30" s="97" t="e">
        <f t="shared" si="893"/>
        <v>#N/A</v>
      </c>
      <c r="DJ30" s="97" t="e">
        <f t="shared" si="894"/>
        <v>#N/A</v>
      </c>
      <c r="DK30" s="97" t="e">
        <f t="shared" si="895"/>
        <v>#N/A</v>
      </c>
      <c r="DL30" s="97" t="e">
        <f t="shared" si="896"/>
        <v>#N/A</v>
      </c>
      <c r="DM30" s="97" t="e">
        <f t="shared" si="897"/>
        <v>#N/A</v>
      </c>
      <c r="DN30" s="97" t="e">
        <f t="shared" si="898"/>
        <v>#N/A</v>
      </c>
      <c r="DO30" s="97" t="e">
        <f t="shared" si="899"/>
        <v>#N/A</v>
      </c>
      <c r="DP30" s="97" t="e">
        <f t="shared" si="900"/>
        <v>#N/A</v>
      </c>
      <c r="DQ30" s="97" t="e">
        <f t="shared" si="901"/>
        <v>#N/A</v>
      </c>
      <c r="DR30" s="97" t="e">
        <f t="shared" si="902"/>
        <v>#N/A</v>
      </c>
      <c r="DS30" s="97" t="e">
        <f t="shared" si="903"/>
        <v>#N/A</v>
      </c>
      <c r="DT30" s="97" t="e">
        <f t="shared" si="904"/>
        <v>#N/A</v>
      </c>
      <c r="DU30" s="97" t="e">
        <f t="shared" si="905"/>
        <v>#N/A</v>
      </c>
      <c r="DV30" s="97" t="e">
        <f t="shared" si="906"/>
        <v>#N/A</v>
      </c>
      <c r="DW30" s="97" t="e">
        <f t="shared" si="907"/>
        <v>#N/A</v>
      </c>
      <c r="DX30" s="97" t="e">
        <f t="shared" si="908"/>
        <v>#N/A</v>
      </c>
      <c r="DY30" s="97" t="e">
        <f t="shared" si="909"/>
        <v>#N/A</v>
      </c>
      <c r="DZ30" s="97" t="e">
        <f t="shared" si="910"/>
        <v>#N/A</v>
      </c>
      <c r="EA30" s="97" t="e">
        <f t="shared" si="911"/>
        <v>#N/A</v>
      </c>
      <c r="EB30" s="97" t="e">
        <f t="shared" si="912"/>
        <v>#N/A</v>
      </c>
      <c r="EC30" s="97" t="e">
        <f t="shared" si="913"/>
        <v>#N/A</v>
      </c>
      <c r="ED30" s="97" t="e">
        <f t="shared" si="914"/>
        <v>#N/A</v>
      </c>
      <c r="EE30" s="97" t="e">
        <f t="shared" si="915"/>
        <v>#N/A</v>
      </c>
      <c r="EF30" s="97" t="e">
        <f t="shared" si="916"/>
        <v>#N/A</v>
      </c>
      <c r="EG30" s="97" t="e">
        <f t="shared" si="917"/>
        <v>#N/A</v>
      </c>
      <c r="EH30" s="97" t="e">
        <f t="shared" si="918"/>
        <v>#N/A</v>
      </c>
      <c r="EI30" s="97" t="e">
        <f t="shared" si="919"/>
        <v>#N/A</v>
      </c>
      <c r="EJ30" s="97" t="e">
        <f t="shared" si="920"/>
        <v>#N/A</v>
      </c>
      <c r="EK30" s="97" t="e">
        <f t="shared" si="921"/>
        <v>#N/A</v>
      </c>
      <c r="EL30" s="97" t="e">
        <f t="shared" si="922"/>
        <v>#N/A</v>
      </c>
      <c r="EM30" s="97" t="e">
        <f t="shared" si="923"/>
        <v>#N/A</v>
      </c>
      <c r="EN30" s="97" t="e">
        <f t="shared" si="924"/>
        <v>#N/A</v>
      </c>
      <c r="EO30" s="97" t="e">
        <f t="shared" si="925"/>
        <v>#N/A</v>
      </c>
      <c r="EP30" s="97" t="e">
        <f t="shared" si="926"/>
        <v>#N/A</v>
      </c>
      <c r="EQ30" s="97" t="e">
        <f t="shared" si="927"/>
        <v>#N/A</v>
      </c>
      <c r="ER30" s="97" t="e">
        <f t="shared" si="928"/>
        <v>#N/A</v>
      </c>
      <c r="ES30" s="97" t="e">
        <f t="shared" si="929"/>
        <v>#N/A</v>
      </c>
      <c r="ET30" s="97" t="e">
        <f t="shared" si="930"/>
        <v>#N/A</v>
      </c>
      <c r="EU30" s="97" t="e">
        <f t="shared" si="931"/>
        <v>#N/A</v>
      </c>
      <c r="EV30" s="97" t="e">
        <f t="shared" si="932"/>
        <v>#N/A</v>
      </c>
      <c r="EW30" s="97" t="e">
        <f t="shared" si="933"/>
        <v>#N/A</v>
      </c>
      <c r="EX30" s="97" t="e">
        <f t="shared" si="934"/>
        <v>#N/A</v>
      </c>
      <c r="EY30" s="97" t="e">
        <f t="shared" si="935"/>
        <v>#N/A</v>
      </c>
      <c r="EZ30" s="97" t="e">
        <f t="shared" si="936"/>
        <v>#N/A</v>
      </c>
      <c r="FA30" s="97" t="e">
        <f t="shared" si="937"/>
        <v>#N/A</v>
      </c>
      <c r="FB30" s="97" t="e">
        <f t="shared" si="938"/>
        <v>#N/A</v>
      </c>
      <c r="FC30" s="97" t="e">
        <f t="shared" si="939"/>
        <v>#N/A</v>
      </c>
      <c r="FD30" s="97" t="e">
        <f t="shared" si="940"/>
        <v>#N/A</v>
      </c>
      <c r="FE30" s="97" t="e">
        <f t="shared" si="941"/>
        <v>#N/A</v>
      </c>
      <c r="FF30" s="97" t="e">
        <f t="shared" si="942"/>
        <v>#N/A</v>
      </c>
      <c r="FG30" s="97" t="e">
        <f t="shared" si="943"/>
        <v>#N/A</v>
      </c>
      <c r="FH30" s="97" t="e">
        <f t="shared" si="944"/>
        <v>#N/A</v>
      </c>
      <c r="FI30" s="97" t="e">
        <f t="shared" si="945"/>
        <v>#N/A</v>
      </c>
      <c r="FJ30" s="97" t="e">
        <f t="shared" si="946"/>
        <v>#N/A</v>
      </c>
      <c r="FK30" s="97" t="e">
        <f t="shared" si="947"/>
        <v>#N/A</v>
      </c>
      <c r="FL30" s="97" t="e">
        <f t="shared" si="948"/>
        <v>#N/A</v>
      </c>
      <c r="FM30" s="97" t="e">
        <f t="shared" si="949"/>
        <v>#N/A</v>
      </c>
      <c r="FN30" s="97" t="e">
        <f t="shared" si="950"/>
        <v>#N/A</v>
      </c>
      <c r="FO30" s="97" t="e">
        <f t="shared" si="951"/>
        <v>#N/A</v>
      </c>
      <c r="FP30" s="97" t="e">
        <f t="shared" si="952"/>
        <v>#N/A</v>
      </c>
      <c r="FQ30" s="97" t="e">
        <f t="shared" si="953"/>
        <v>#N/A</v>
      </c>
      <c r="FR30" s="97" t="e">
        <f t="shared" si="954"/>
        <v>#N/A</v>
      </c>
      <c r="FS30" s="97" t="e">
        <f t="shared" si="955"/>
        <v>#N/A</v>
      </c>
      <c r="FT30" s="97" t="e">
        <f t="shared" si="956"/>
        <v>#N/A</v>
      </c>
      <c r="FU30" s="97" t="e">
        <f t="shared" si="957"/>
        <v>#N/A</v>
      </c>
      <c r="FV30" s="97" t="e">
        <f t="shared" si="958"/>
        <v>#N/A</v>
      </c>
      <c r="FW30" s="97" t="e">
        <f t="shared" si="959"/>
        <v>#N/A</v>
      </c>
      <c r="FX30" s="97" t="e">
        <f t="shared" si="960"/>
        <v>#N/A</v>
      </c>
      <c r="FY30" s="97" t="e">
        <f t="shared" si="961"/>
        <v>#N/A</v>
      </c>
      <c r="FZ30" s="97" t="e">
        <f t="shared" si="962"/>
        <v>#N/A</v>
      </c>
      <c r="GA30" s="97" t="e">
        <f t="shared" si="963"/>
        <v>#N/A</v>
      </c>
      <c r="GB30" s="97" t="e">
        <f t="shared" si="964"/>
        <v>#N/A</v>
      </c>
      <c r="GC30" s="97" t="e">
        <f t="shared" si="965"/>
        <v>#N/A</v>
      </c>
      <c r="GD30" s="97" t="e">
        <f t="shared" si="966"/>
        <v>#N/A</v>
      </c>
      <c r="GE30" s="97" t="e">
        <f t="shared" si="967"/>
        <v>#N/A</v>
      </c>
      <c r="GF30" s="97" t="e">
        <f t="shared" si="968"/>
        <v>#N/A</v>
      </c>
      <c r="GG30" s="97" t="e">
        <f t="shared" si="969"/>
        <v>#N/A</v>
      </c>
      <c r="GH30" s="97" t="e">
        <f t="shared" si="970"/>
        <v>#N/A</v>
      </c>
      <c r="GI30" s="97" t="e">
        <f t="shared" si="971"/>
        <v>#N/A</v>
      </c>
      <c r="GJ30" s="97" t="e">
        <f t="shared" si="972"/>
        <v>#N/A</v>
      </c>
      <c r="GK30" s="97" t="e">
        <f t="shared" si="973"/>
        <v>#N/A</v>
      </c>
      <c r="GL30" s="97" t="e">
        <f t="shared" si="974"/>
        <v>#N/A</v>
      </c>
      <c r="GM30" s="97" t="e">
        <f t="shared" si="975"/>
        <v>#N/A</v>
      </c>
      <c r="GN30" s="97" t="e">
        <f t="shared" si="976"/>
        <v>#N/A</v>
      </c>
      <c r="GO30" s="97" t="e">
        <f t="shared" si="977"/>
        <v>#N/A</v>
      </c>
      <c r="GP30" s="97" t="e">
        <f t="shared" si="978"/>
        <v>#N/A</v>
      </c>
      <c r="GQ30" s="97" t="e">
        <f t="shared" si="979"/>
        <v>#N/A</v>
      </c>
      <c r="GR30" s="97" t="e">
        <f t="shared" si="980"/>
        <v>#N/A</v>
      </c>
      <c r="GS30" s="97" t="e">
        <f t="shared" si="981"/>
        <v>#N/A</v>
      </c>
      <c r="GT30" s="97" t="e">
        <f t="shared" si="982"/>
        <v>#N/A</v>
      </c>
      <c r="GU30" s="97" t="e">
        <f t="shared" si="983"/>
        <v>#N/A</v>
      </c>
      <c r="GV30" s="97" t="e">
        <f t="shared" si="984"/>
        <v>#N/A</v>
      </c>
      <c r="GW30" s="97" t="e">
        <f t="shared" si="985"/>
        <v>#N/A</v>
      </c>
      <c r="GX30" s="97" t="e">
        <f t="shared" si="986"/>
        <v>#N/A</v>
      </c>
      <c r="GY30" s="97" t="e">
        <f t="shared" si="987"/>
        <v>#N/A</v>
      </c>
      <c r="GZ30" s="97" t="e">
        <f t="shared" si="988"/>
        <v>#N/A</v>
      </c>
      <c r="HA30" s="97" t="e">
        <f t="shared" si="989"/>
        <v>#N/A</v>
      </c>
      <c r="HB30" s="97" t="e">
        <f t="shared" si="990"/>
        <v>#N/A</v>
      </c>
      <c r="HC30" s="97" t="e">
        <f t="shared" si="991"/>
        <v>#N/A</v>
      </c>
      <c r="HD30" s="97" t="e">
        <f t="shared" si="992"/>
        <v>#N/A</v>
      </c>
      <c r="HE30" s="97" t="e">
        <f t="shared" si="993"/>
        <v>#N/A</v>
      </c>
      <c r="HF30" s="97" t="e">
        <f t="shared" si="994"/>
        <v>#N/A</v>
      </c>
      <c r="HG30" s="97" t="e">
        <f t="shared" si="995"/>
        <v>#N/A</v>
      </c>
      <c r="HH30" s="97" t="e">
        <f t="shared" si="996"/>
        <v>#N/A</v>
      </c>
      <c r="HI30" s="97" t="e">
        <f t="shared" si="997"/>
        <v>#N/A</v>
      </c>
      <c r="HJ30" s="97" t="e">
        <f t="shared" si="998"/>
        <v>#N/A</v>
      </c>
      <c r="HK30" s="97" t="e">
        <f t="shared" si="999"/>
        <v>#N/A</v>
      </c>
      <c r="HL30" s="97" t="e">
        <f t="shared" si="1000"/>
        <v>#N/A</v>
      </c>
      <c r="HM30" s="97" t="e">
        <f t="shared" si="1001"/>
        <v>#N/A</v>
      </c>
      <c r="HN30" s="97" t="e">
        <f t="shared" si="1002"/>
        <v>#N/A</v>
      </c>
      <c r="HO30" s="97" t="e">
        <f t="shared" si="1003"/>
        <v>#N/A</v>
      </c>
      <c r="HP30" s="97" t="e">
        <f t="shared" si="1004"/>
        <v>#N/A</v>
      </c>
      <c r="HQ30" s="97" t="e">
        <f t="shared" si="1005"/>
        <v>#N/A</v>
      </c>
      <c r="HR30" s="97" t="e">
        <f t="shared" si="1006"/>
        <v>#N/A</v>
      </c>
      <c r="HS30" s="97" t="e">
        <f t="shared" si="1007"/>
        <v>#N/A</v>
      </c>
      <c r="HT30" s="97" t="e">
        <f t="shared" si="1008"/>
        <v>#N/A</v>
      </c>
      <c r="HU30" s="97" t="e">
        <f t="shared" si="1009"/>
        <v>#N/A</v>
      </c>
      <c r="HV30" s="97" t="e">
        <f t="shared" si="1010"/>
        <v>#N/A</v>
      </c>
      <c r="HW30" s="97" t="e">
        <f t="shared" si="1011"/>
        <v>#N/A</v>
      </c>
      <c r="HX30" s="97" t="e">
        <f t="shared" si="1012"/>
        <v>#N/A</v>
      </c>
      <c r="HY30" s="97" t="e">
        <f t="shared" si="1013"/>
        <v>#N/A</v>
      </c>
      <c r="HZ30" s="97" t="e">
        <f t="shared" si="1014"/>
        <v>#N/A</v>
      </c>
      <c r="IA30" s="97" t="e">
        <f t="shared" si="1015"/>
        <v>#N/A</v>
      </c>
      <c r="IB30" s="97" t="e">
        <f t="shared" si="1016"/>
        <v>#N/A</v>
      </c>
      <c r="IC30" s="97" t="e">
        <f t="shared" si="1017"/>
        <v>#N/A</v>
      </c>
      <c r="ID30" s="97" t="e">
        <f t="shared" si="1018"/>
        <v>#N/A</v>
      </c>
      <c r="IE30" s="97" t="e">
        <f t="shared" si="1019"/>
        <v>#N/A</v>
      </c>
      <c r="IF30" s="97" t="e">
        <f t="shared" si="1020"/>
        <v>#N/A</v>
      </c>
      <c r="IG30" s="97" t="e">
        <f t="shared" si="1021"/>
        <v>#N/A</v>
      </c>
      <c r="IH30" s="97" t="e">
        <f t="shared" si="1022"/>
        <v>#N/A</v>
      </c>
      <c r="II30" s="97" t="e">
        <f t="shared" si="1023"/>
        <v>#N/A</v>
      </c>
      <c r="IJ30" s="97" t="e">
        <f t="shared" si="1024"/>
        <v>#N/A</v>
      </c>
      <c r="IK30" s="97" t="e">
        <f t="shared" si="1025"/>
        <v>#N/A</v>
      </c>
      <c r="IL30" s="97" t="e">
        <f t="shared" si="1026"/>
        <v>#N/A</v>
      </c>
      <c r="IM30" s="97" t="e">
        <f t="shared" si="1027"/>
        <v>#N/A</v>
      </c>
      <c r="IN30" s="97" t="e">
        <f t="shared" si="1028"/>
        <v>#N/A</v>
      </c>
      <c r="IO30" s="97" t="e">
        <f t="shared" si="1029"/>
        <v>#N/A</v>
      </c>
      <c r="IP30" s="97" t="e">
        <f t="shared" si="1030"/>
        <v>#N/A</v>
      </c>
      <c r="IQ30" s="97" t="e">
        <f t="shared" si="1031"/>
        <v>#N/A</v>
      </c>
      <c r="IR30" s="97" t="e">
        <f t="shared" si="1032"/>
        <v>#N/A</v>
      </c>
      <c r="IS30" s="97" t="e">
        <f t="shared" si="1033"/>
        <v>#N/A</v>
      </c>
      <c r="IT30" s="97" t="e">
        <f t="shared" si="1034"/>
        <v>#N/A</v>
      </c>
      <c r="IU30" s="97" t="e">
        <f t="shared" si="1035"/>
        <v>#N/A</v>
      </c>
      <c r="IV30" s="97" t="e">
        <f t="shared" si="1036"/>
        <v>#N/A</v>
      </c>
      <c r="IW30" s="97" t="e">
        <f t="shared" si="1037"/>
        <v>#N/A</v>
      </c>
      <c r="IX30" s="97" t="e">
        <f t="shared" si="1038"/>
        <v>#N/A</v>
      </c>
      <c r="IY30" s="97" t="e">
        <f t="shared" si="1039"/>
        <v>#N/A</v>
      </c>
      <c r="IZ30" s="97" t="e">
        <f t="shared" si="1040"/>
        <v>#N/A</v>
      </c>
      <c r="JA30" s="97" t="e">
        <f t="shared" si="1041"/>
        <v>#N/A</v>
      </c>
      <c r="JB30" s="97" t="e">
        <f t="shared" si="1042"/>
        <v>#N/A</v>
      </c>
      <c r="JC30" s="97" t="e">
        <f t="shared" si="1043"/>
        <v>#N/A</v>
      </c>
      <c r="JD30" s="97" t="e">
        <f t="shared" si="1044"/>
        <v>#N/A</v>
      </c>
      <c r="JE30" s="97" t="e">
        <f t="shared" si="1045"/>
        <v>#N/A</v>
      </c>
      <c r="JF30" s="97" t="e">
        <f t="shared" si="1046"/>
        <v>#N/A</v>
      </c>
      <c r="JG30" s="97" t="e">
        <f t="shared" si="1047"/>
        <v>#N/A</v>
      </c>
      <c r="JH30" s="97" t="e">
        <f t="shared" si="1048"/>
        <v>#N/A</v>
      </c>
      <c r="JI30" s="97" t="e">
        <f t="shared" si="1049"/>
        <v>#N/A</v>
      </c>
      <c r="JJ30" s="97" t="e">
        <f t="shared" si="1050"/>
        <v>#N/A</v>
      </c>
      <c r="JK30" s="97" t="e">
        <f t="shared" si="1051"/>
        <v>#N/A</v>
      </c>
      <c r="JL30" s="97" t="e">
        <f t="shared" si="1052"/>
        <v>#N/A</v>
      </c>
      <c r="JM30" s="97" t="e">
        <f t="shared" si="1053"/>
        <v>#N/A</v>
      </c>
      <c r="JN30" s="97" t="e">
        <f t="shared" si="1054"/>
        <v>#N/A</v>
      </c>
      <c r="JO30" s="97" t="e">
        <f t="shared" si="1055"/>
        <v>#N/A</v>
      </c>
      <c r="JP30" s="97" t="e">
        <f t="shared" si="1056"/>
        <v>#N/A</v>
      </c>
      <c r="JQ30" s="97" t="e">
        <f t="shared" si="1057"/>
        <v>#N/A</v>
      </c>
      <c r="JR30" s="97" t="e">
        <f t="shared" si="1058"/>
        <v>#N/A</v>
      </c>
      <c r="JS30" s="97" t="e">
        <f t="shared" si="1059"/>
        <v>#N/A</v>
      </c>
      <c r="JT30" s="97" t="e">
        <f t="shared" si="1060"/>
        <v>#N/A</v>
      </c>
      <c r="JU30" s="97" t="e">
        <f t="shared" si="1061"/>
        <v>#N/A</v>
      </c>
      <c r="JV30" s="97" t="e">
        <f t="shared" si="1062"/>
        <v>#N/A</v>
      </c>
      <c r="JW30" s="97" t="e">
        <f t="shared" si="1063"/>
        <v>#N/A</v>
      </c>
      <c r="JX30" s="97" t="e">
        <f t="shared" si="1064"/>
        <v>#N/A</v>
      </c>
      <c r="JY30" s="97" t="e">
        <f t="shared" si="1065"/>
        <v>#N/A</v>
      </c>
      <c r="JZ30" s="97" t="e">
        <f t="shared" si="1066"/>
        <v>#N/A</v>
      </c>
      <c r="KA30" s="97" t="e">
        <f t="shared" si="1067"/>
        <v>#N/A</v>
      </c>
      <c r="KB30" s="97" t="e">
        <f t="shared" si="1068"/>
        <v>#N/A</v>
      </c>
      <c r="KC30" s="97" t="e">
        <f t="shared" si="1069"/>
        <v>#N/A</v>
      </c>
      <c r="KD30" s="97" t="e">
        <f t="shared" si="1070"/>
        <v>#N/A</v>
      </c>
      <c r="KE30" s="97" t="e">
        <f t="shared" si="1071"/>
        <v>#N/A</v>
      </c>
      <c r="KF30" s="97" t="e">
        <f t="shared" si="1072"/>
        <v>#N/A</v>
      </c>
      <c r="KG30" s="97" t="e">
        <f t="shared" si="1073"/>
        <v>#N/A</v>
      </c>
      <c r="KH30" s="97" t="e">
        <f t="shared" si="1074"/>
        <v>#N/A</v>
      </c>
      <c r="KI30" s="97" t="e">
        <f t="shared" si="1075"/>
        <v>#N/A</v>
      </c>
      <c r="KJ30" s="97" t="e">
        <f t="shared" si="1076"/>
        <v>#N/A</v>
      </c>
      <c r="KK30" s="97" t="e">
        <f t="shared" si="1077"/>
        <v>#N/A</v>
      </c>
      <c r="KL30" s="97" t="e">
        <f t="shared" si="1078"/>
        <v>#N/A</v>
      </c>
      <c r="KM30" s="97" t="e">
        <f t="shared" si="1079"/>
        <v>#N/A</v>
      </c>
      <c r="KN30" s="97" t="e">
        <f t="shared" si="1080"/>
        <v>#N/A</v>
      </c>
    </row>
    <row r="31" spans="1:300" x14ac:dyDescent="0.3">
      <c r="A31" t="str">
        <f t="shared" si="841"/>
        <v>Spain</v>
      </c>
      <c r="G31" s="97">
        <f t="shared" si="607"/>
        <v>0.33032499713098584</v>
      </c>
      <c r="H31" s="97">
        <f t="shared" si="842"/>
        <v>0.32749524618931625</v>
      </c>
      <c r="I31" s="97">
        <f t="shared" si="842"/>
        <v>0.34179893396152156</v>
      </c>
      <c r="J31" s="97">
        <f t="shared" si="842"/>
        <v>0.38370469676634311</v>
      </c>
      <c r="K31" s="97">
        <f t="shared" si="842"/>
        <v>0.4141466565138136</v>
      </c>
      <c r="L31" s="97">
        <f t="shared" si="842"/>
        <v>0.43888912117704865</v>
      </c>
      <c r="M31" s="97">
        <f t="shared" si="842"/>
        <v>0.45589501577046732</v>
      </c>
      <c r="N31" s="97">
        <f t="shared" si="842"/>
        <v>0.46018909848127393</v>
      </c>
      <c r="O31" s="97">
        <f t="shared" si="842"/>
        <v>0.43096001032808701</v>
      </c>
      <c r="P31" s="97">
        <f t="shared" si="842"/>
        <v>0.37621783170056333</v>
      </c>
      <c r="Q31" s="97">
        <f t="shared" si="842"/>
        <v>0.33375683229375336</v>
      </c>
      <c r="R31" s="97">
        <f t="shared" si="843"/>
        <v>0.28677310304866271</v>
      </c>
      <c r="S31" s="97">
        <f t="shared" si="843"/>
        <v>0.24902688493651404</v>
      </c>
      <c r="T31" s="97">
        <f t="shared" si="843"/>
        <v>0.21926118039182665</v>
      </c>
      <c r="U31" s="97">
        <f t="shared" si="843"/>
        <v>0.21596250213164417</v>
      </c>
      <c r="V31" s="97">
        <f t="shared" si="843"/>
        <v>0.20481745740096335</v>
      </c>
      <c r="W31" s="97">
        <f t="shared" si="843"/>
        <v>0.20195559460562165</v>
      </c>
      <c r="X31" s="97">
        <f t="shared" si="843"/>
        <v>0.19091183875494622</v>
      </c>
      <c r="Y31" s="97">
        <f t="shared" si="843"/>
        <v>0.19016852374964732</v>
      </c>
      <c r="Z31" s="97">
        <f t="shared" si="843"/>
        <v>0.18194139166896531</v>
      </c>
      <c r="AA31" s="97">
        <f t="shared" si="843"/>
        <v>0.18417153363644698</v>
      </c>
      <c r="AB31" s="97">
        <f t="shared" si="844"/>
        <v>0.17227026805783022</v>
      </c>
      <c r="AC31" s="97">
        <f t="shared" si="844"/>
        <v>0.16252005888657842</v>
      </c>
      <c r="AD31" s="97">
        <f t="shared" si="844"/>
        <v>0.14322558371786087</v>
      </c>
      <c r="AE31" s="97">
        <f t="shared" si="844"/>
        <v>0.12604188534410588</v>
      </c>
      <c r="AF31" s="97">
        <f t="shared" si="844"/>
        <v>0.10828152506674009</v>
      </c>
      <c r="AG31" s="97">
        <f t="shared" si="844"/>
        <v>9.7291671770348476E-2</v>
      </c>
      <c r="AH31" s="97">
        <f t="shared" si="844"/>
        <v>8.9307580827521951E-2</v>
      </c>
      <c r="AI31" s="97">
        <f t="shared" si="844"/>
        <v>8.2116808545636591E-2</v>
      </c>
      <c r="AJ31" s="97">
        <f t="shared" si="844"/>
        <v>7.4302166267627756E-2</v>
      </c>
      <c r="AK31" s="97" t="e">
        <f t="shared" si="844"/>
        <v>#N/A</v>
      </c>
      <c r="AL31" s="97" t="e">
        <f t="shared" si="845"/>
        <v>#N/A</v>
      </c>
      <c r="AM31" s="97" t="e">
        <f t="shared" si="845"/>
        <v>#N/A</v>
      </c>
      <c r="AN31" s="97" t="e">
        <f t="shared" si="845"/>
        <v>#N/A</v>
      </c>
      <c r="AO31" s="97" t="e">
        <f t="shared" si="845"/>
        <v>#N/A</v>
      </c>
      <c r="AP31" s="97" t="e">
        <f t="shared" si="845"/>
        <v>#N/A</v>
      </c>
      <c r="AQ31" s="97" t="e">
        <f t="shared" si="845"/>
        <v>#N/A</v>
      </c>
      <c r="AR31" s="97" t="e">
        <f t="shared" si="845"/>
        <v>#N/A</v>
      </c>
      <c r="AS31" s="97" t="e">
        <f t="shared" si="845"/>
        <v>#N/A</v>
      </c>
      <c r="AT31" s="97" t="e">
        <f t="shared" si="845"/>
        <v>#N/A</v>
      </c>
      <c r="AU31" s="97" t="e">
        <f t="shared" si="845"/>
        <v>#N/A</v>
      </c>
      <c r="AV31" s="97" t="e">
        <f t="shared" si="846"/>
        <v>#N/A</v>
      </c>
      <c r="AW31" s="97" t="e">
        <f t="shared" si="846"/>
        <v>#N/A</v>
      </c>
      <c r="AX31" s="97" t="e">
        <f t="shared" si="846"/>
        <v>#N/A</v>
      </c>
      <c r="AY31" s="97" t="e">
        <f t="shared" si="846"/>
        <v>#N/A</v>
      </c>
      <c r="AZ31" s="97" t="e">
        <f t="shared" si="846"/>
        <v>#N/A</v>
      </c>
      <c r="BA31" s="97" t="e">
        <f t="shared" si="846"/>
        <v>#N/A</v>
      </c>
      <c r="BB31" s="97" t="e">
        <f t="shared" si="846"/>
        <v>#N/A</v>
      </c>
      <c r="BC31" s="97" t="e">
        <f t="shared" si="846"/>
        <v>#N/A</v>
      </c>
      <c r="BD31" s="97" t="e">
        <f t="shared" si="846"/>
        <v>#N/A</v>
      </c>
      <c r="BE31" s="97" t="e">
        <f t="shared" si="846"/>
        <v>#N/A</v>
      </c>
      <c r="BF31" s="97" t="e">
        <f t="shared" si="847"/>
        <v>#N/A</v>
      </c>
      <c r="BG31" s="97" t="e">
        <f t="shared" si="847"/>
        <v>#N/A</v>
      </c>
      <c r="BH31" s="97" t="e">
        <f t="shared" si="847"/>
        <v>#N/A</v>
      </c>
      <c r="BI31" s="97" t="e">
        <f t="shared" si="847"/>
        <v>#N/A</v>
      </c>
      <c r="BJ31" s="97" t="e">
        <f t="shared" si="847"/>
        <v>#N/A</v>
      </c>
      <c r="BK31" s="97" t="e">
        <f t="shared" si="847"/>
        <v>#N/A</v>
      </c>
      <c r="BL31" s="97" t="e">
        <f t="shared" si="847"/>
        <v>#N/A</v>
      </c>
      <c r="BM31" s="97" t="e">
        <f t="shared" si="847"/>
        <v>#N/A</v>
      </c>
      <c r="BN31" s="97" t="e">
        <f t="shared" si="847"/>
        <v>#N/A</v>
      </c>
      <c r="BO31" s="97" t="e">
        <f t="shared" si="847"/>
        <v>#N/A</v>
      </c>
      <c r="BP31" s="97" t="e">
        <f t="shared" si="848"/>
        <v>#N/A</v>
      </c>
      <c r="BQ31" s="97" t="e">
        <f t="shared" si="849"/>
        <v>#N/A</v>
      </c>
      <c r="BR31" s="97" t="e">
        <f t="shared" si="850"/>
        <v>#N/A</v>
      </c>
      <c r="BS31" s="97" t="e">
        <f t="shared" si="851"/>
        <v>#N/A</v>
      </c>
      <c r="BT31" s="97" t="e">
        <f t="shared" si="852"/>
        <v>#N/A</v>
      </c>
      <c r="BU31" s="97" t="e">
        <f t="shared" si="853"/>
        <v>#N/A</v>
      </c>
      <c r="BV31" s="97" t="e">
        <f t="shared" si="854"/>
        <v>#N/A</v>
      </c>
      <c r="BW31" s="97" t="e">
        <f t="shared" si="855"/>
        <v>#N/A</v>
      </c>
      <c r="BX31" s="97" t="e">
        <f t="shared" si="856"/>
        <v>#N/A</v>
      </c>
      <c r="BY31" s="97" t="e">
        <f t="shared" si="857"/>
        <v>#N/A</v>
      </c>
      <c r="BZ31" s="97" t="e">
        <f t="shared" si="858"/>
        <v>#N/A</v>
      </c>
      <c r="CA31" s="97" t="e">
        <f t="shared" si="859"/>
        <v>#N/A</v>
      </c>
      <c r="CB31" s="97" t="e">
        <f t="shared" si="860"/>
        <v>#N/A</v>
      </c>
      <c r="CC31" s="97" t="e">
        <f t="shared" si="861"/>
        <v>#N/A</v>
      </c>
      <c r="CD31" s="97" t="e">
        <f t="shared" si="862"/>
        <v>#N/A</v>
      </c>
      <c r="CE31" s="97" t="e">
        <f t="shared" si="863"/>
        <v>#N/A</v>
      </c>
      <c r="CF31" s="97" t="e">
        <f t="shared" si="864"/>
        <v>#N/A</v>
      </c>
      <c r="CG31" s="97" t="e">
        <f t="shared" si="865"/>
        <v>#N/A</v>
      </c>
      <c r="CH31" s="97" t="e">
        <f t="shared" si="866"/>
        <v>#N/A</v>
      </c>
      <c r="CI31" s="97" t="e">
        <f t="shared" si="867"/>
        <v>#N/A</v>
      </c>
      <c r="CJ31" s="97" t="e">
        <f t="shared" si="868"/>
        <v>#N/A</v>
      </c>
      <c r="CK31" s="97" t="e">
        <f t="shared" si="869"/>
        <v>#N/A</v>
      </c>
      <c r="CL31" s="97" t="e">
        <f t="shared" si="870"/>
        <v>#N/A</v>
      </c>
      <c r="CM31" s="97" t="e">
        <f t="shared" si="871"/>
        <v>#N/A</v>
      </c>
      <c r="CN31" s="97" t="e">
        <f t="shared" si="872"/>
        <v>#N/A</v>
      </c>
      <c r="CO31" s="97" t="e">
        <f t="shared" si="873"/>
        <v>#N/A</v>
      </c>
      <c r="CP31" s="97" t="e">
        <f t="shared" si="874"/>
        <v>#N/A</v>
      </c>
      <c r="CQ31" s="97" t="e">
        <f t="shared" si="875"/>
        <v>#N/A</v>
      </c>
      <c r="CR31" s="97" t="e">
        <f t="shared" si="876"/>
        <v>#N/A</v>
      </c>
      <c r="CS31" s="97" t="e">
        <f t="shared" si="877"/>
        <v>#N/A</v>
      </c>
      <c r="CT31" s="97" t="e">
        <f t="shared" si="878"/>
        <v>#N/A</v>
      </c>
      <c r="CU31" s="97" t="e">
        <f t="shared" si="879"/>
        <v>#N/A</v>
      </c>
      <c r="CV31" s="97" t="e">
        <f t="shared" si="880"/>
        <v>#N/A</v>
      </c>
      <c r="CW31" s="97" t="e">
        <f t="shared" si="881"/>
        <v>#N/A</v>
      </c>
      <c r="CX31" s="97" t="e">
        <f t="shared" si="882"/>
        <v>#N/A</v>
      </c>
      <c r="CY31" s="97" t="e">
        <f t="shared" si="883"/>
        <v>#N/A</v>
      </c>
      <c r="CZ31" s="97" t="e">
        <f t="shared" si="884"/>
        <v>#N/A</v>
      </c>
      <c r="DA31" s="97" t="e">
        <f t="shared" si="885"/>
        <v>#N/A</v>
      </c>
      <c r="DB31" s="97" t="e">
        <f t="shared" si="886"/>
        <v>#N/A</v>
      </c>
      <c r="DC31" s="97" t="e">
        <f t="shared" si="887"/>
        <v>#N/A</v>
      </c>
      <c r="DD31" s="97" t="e">
        <f t="shared" si="888"/>
        <v>#N/A</v>
      </c>
      <c r="DE31" s="97" t="e">
        <f t="shared" si="889"/>
        <v>#N/A</v>
      </c>
      <c r="DF31" s="97" t="e">
        <f t="shared" si="890"/>
        <v>#N/A</v>
      </c>
      <c r="DG31" s="97" t="e">
        <f t="shared" si="891"/>
        <v>#N/A</v>
      </c>
      <c r="DH31" s="97" t="e">
        <f t="shared" si="892"/>
        <v>#N/A</v>
      </c>
      <c r="DI31" s="97" t="e">
        <f t="shared" si="893"/>
        <v>#N/A</v>
      </c>
      <c r="DJ31" s="97" t="e">
        <f t="shared" si="894"/>
        <v>#N/A</v>
      </c>
      <c r="DK31" s="97" t="e">
        <f t="shared" si="895"/>
        <v>#N/A</v>
      </c>
      <c r="DL31" s="97" t="e">
        <f t="shared" si="896"/>
        <v>#N/A</v>
      </c>
      <c r="DM31" s="97" t="e">
        <f t="shared" si="897"/>
        <v>#N/A</v>
      </c>
      <c r="DN31" s="97" t="e">
        <f t="shared" si="898"/>
        <v>#N/A</v>
      </c>
      <c r="DO31" s="97" t="e">
        <f t="shared" si="899"/>
        <v>#N/A</v>
      </c>
      <c r="DP31" s="97" t="e">
        <f t="shared" si="900"/>
        <v>#N/A</v>
      </c>
      <c r="DQ31" s="97" t="e">
        <f t="shared" si="901"/>
        <v>#N/A</v>
      </c>
      <c r="DR31" s="97" t="e">
        <f t="shared" si="902"/>
        <v>#N/A</v>
      </c>
      <c r="DS31" s="97" t="e">
        <f t="shared" si="903"/>
        <v>#N/A</v>
      </c>
      <c r="DT31" s="97" t="e">
        <f t="shared" si="904"/>
        <v>#N/A</v>
      </c>
      <c r="DU31" s="97" t="e">
        <f t="shared" si="905"/>
        <v>#N/A</v>
      </c>
      <c r="DV31" s="97" t="e">
        <f t="shared" si="906"/>
        <v>#N/A</v>
      </c>
      <c r="DW31" s="97" t="e">
        <f t="shared" si="907"/>
        <v>#N/A</v>
      </c>
      <c r="DX31" s="97" t="e">
        <f t="shared" si="908"/>
        <v>#N/A</v>
      </c>
      <c r="DY31" s="97" t="e">
        <f t="shared" si="909"/>
        <v>#N/A</v>
      </c>
      <c r="DZ31" s="97" t="e">
        <f t="shared" si="910"/>
        <v>#N/A</v>
      </c>
      <c r="EA31" s="97" t="e">
        <f t="shared" si="911"/>
        <v>#N/A</v>
      </c>
      <c r="EB31" s="97" t="e">
        <f t="shared" si="912"/>
        <v>#N/A</v>
      </c>
      <c r="EC31" s="97" t="e">
        <f t="shared" si="913"/>
        <v>#N/A</v>
      </c>
      <c r="ED31" s="97" t="e">
        <f t="shared" si="914"/>
        <v>#N/A</v>
      </c>
      <c r="EE31" s="97" t="e">
        <f t="shared" si="915"/>
        <v>#N/A</v>
      </c>
      <c r="EF31" s="97" t="e">
        <f t="shared" si="916"/>
        <v>#N/A</v>
      </c>
      <c r="EG31" s="97" t="e">
        <f t="shared" si="917"/>
        <v>#N/A</v>
      </c>
      <c r="EH31" s="97" t="e">
        <f t="shared" si="918"/>
        <v>#N/A</v>
      </c>
      <c r="EI31" s="97" t="e">
        <f t="shared" si="919"/>
        <v>#N/A</v>
      </c>
      <c r="EJ31" s="97" t="e">
        <f t="shared" si="920"/>
        <v>#N/A</v>
      </c>
      <c r="EK31" s="97" t="e">
        <f t="shared" si="921"/>
        <v>#N/A</v>
      </c>
      <c r="EL31" s="97" t="e">
        <f t="shared" si="922"/>
        <v>#N/A</v>
      </c>
      <c r="EM31" s="97" t="e">
        <f t="shared" si="923"/>
        <v>#N/A</v>
      </c>
      <c r="EN31" s="97" t="e">
        <f t="shared" si="924"/>
        <v>#N/A</v>
      </c>
      <c r="EO31" s="97" t="e">
        <f t="shared" si="925"/>
        <v>#N/A</v>
      </c>
      <c r="EP31" s="97" t="e">
        <f t="shared" si="926"/>
        <v>#N/A</v>
      </c>
      <c r="EQ31" s="97" t="e">
        <f t="shared" si="927"/>
        <v>#N/A</v>
      </c>
      <c r="ER31" s="97" t="e">
        <f t="shared" si="928"/>
        <v>#N/A</v>
      </c>
      <c r="ES31" s="97" t="e">
        <f t="shared" si="929"/>
        <v>#N/A</v>
      </c>
      <c r="ET31" s="97" t="e">
        <f t="shared" si="930"/>
        <v>#N/A</v>
      </c>
      <c r="EU31" s="97" t="e">
        <f t="shared" si="931"/>
        <v>#N/A</v>
      </c>
      <c r="EV31" s="97" t="e">
        <f t="shared" si="932"/>
        <v>#N/A</v>
      </c>
      <c r="EW31" s="97" t="e">
        <f t="shared" si="933"/>
        <v>#N/A</v>
      </c>
      <c r="EX31" s="97" t="e">
        <f t="shared" si="934"/>
        <v>#N/A</v>
      </c>
      <c r="EY31" s="97" t="e">
        <f t="shared" si="935"/>
        <v>#N/A</v>
      </c>
      <c r="EZ31" s="97" t="e">
        <f t="shared" si="936"/>
        <v>#N/A</v>
      </c>
      <c r="FA31" s="97" t="e">
        <f t="shared" si="937"/>
        <v>#N/A</v>
      </c>
      <c r="FB31" s="97" t="e">
        <f t="shared" si="938"/>
        <v>#N/A</v>
      </c>
      <c r="FC31" s="97" t="e">
        <f t="shared" si="939"/>
        <v>#N/A</v>
      </c>
      <c r="FD31" s="97" t="e">
        <f t="shared" si="940"/>
        <v>#N/A</v>
      </c>
      <c r="FE31" s="97" t="e">
        <f t="shared" si="941"/>
        <v>#N/A</v>
      </c>
      <c r="FF31" s="97" t="e">
        <f t="shared" si="942"/>
        <v>#N/A</v>
      </c>
      <c r="FG31" s="97" t="e">
        <f t="shared" si="943"/>
        <v>#N/A</v>
      </c>
      <c r="FH31" s="97" t="e">
        <f t="shared" si="944"/>
        <v>#N/A</v>
      </c>
      <c r="FI31" s="97" t="e">
        <f t="shared" si="945"/>
        <v>#N/A</v>
      </c>
      <c r="FJ31" s="97" t="e">
        <f t="shared" si="946"/>
        <v>#N/A</v>
      </c>
      <c r="FK31" s="97" t="e">
        <f t="shared" si="947"/>
        <v>#N/A</v>
      </c>
      <c r="FL31" s="97" t="e">
        <f t="shared" si="948"/>
        <v>#N/A</v>
      </c>
      <c r="FM31" s="97" t="e">
        <f t="shared" si="949"/>
        <v>#N/A</v>
      </c>
      <c r="FN31" s="97" t="e">
        <f t="shared" si="950"/>
        <v>#N/A</v>
      </c>
      <c r="FO31" s="97" t="e">
        <f t="shared" si="951"/>
        <v>#N/A</v>
      </c>
      <c r="FP31" s="97" t="e">
        <f t="shared" si="952"/>
        <v>#N/A</v>
      </c>
      <c r="FQ31" s="97" t="e">
        <f t="shared" si="953"/>
        <v>#N/A</v>
      </c>
      <c r="FR31" s="97" t="e">
        <f t="shared" si="954"/>
        <v>#N/A</v>
      </c>
      <c r="FS31" s="97" t="e">
        <f t="shared" si="955"/>
        <v>#N/A</v>
      </c>
      <c r="FT31" s="97" t="e">
        <f t="shared" si="956"/>
        <v>#N/A</v>
      </c>
      <c r="FU31" s="97" t="e">
        <f t="shared" si="957"/>
        <v>#N/A</v>
      </c>
      <c r="FV31" s="97" t="e">
        <f t="shared" si="958"/>
        <v>#N/A</v>
      </c>
      <c r="FW31" s="97" t="e">
        <f t="shared" si="959"/>
        <v>#N/A</v>
      </c>
      <c r="FX31" s="97" t="e">
        <f t="shared" si="960"/>
        <v>#N/A</v>
      </c>
      <c r="FY31" s="97" t="e">
        <f t="shared" si="961"/>
        <v>#N/A</v>
      </c>
      <c r="FZ31" s="97" t="e">
        <f t="shared" si="962"/>
        <v>#N/A</v>
      </c>
      <c r="GA31" s="97" t="e">
        <f t="shared" si="963"/>
        <v>#N/A</v>
      </c>
      <c r="GB31" s="97" t="e">
        <f t="shared" si="964"/>
        <v>#N/A</v>
      </c>
      <c r="GC31" s="97" t="e">
        <f t="shared" si="965"/>
        <v>#N/A</v>
      </c>
      <c r="GD31" s="97" t="e">
        <f t="shared" si="966"/>
        <v>#N/A</v>
      </c>
      <c r="GE31" s="97" t="e">
        <f t="shared" si="967"/>
        <v>#N/A</v>
      </c>
      <c r="GF31" s="97" t="e">
        <f t="shared" si="968"/>
        <v>#N/A</v>
      </c>
      <c r="GG31" s="97" t="e">
        <f t="shared" si="969"/>
        <v>#N/A</v>
      </c>
      <c r="GH31" s="97" t="e">
        <f t="shared" si="970"/>
        <v>#N/A</v>
      </c>
      <c r="GI31" s="97" t="e">
        <f t="shared" si="971"/>
        <v>#N/A</v>
      </c>
      <c r="GJ31" s="97" t="e">
        <f t="shared" si="972"/>
        <v>#N/A</v>
      </c>
      <c r="GK31" s="97" t="e">
        <f t="shared" si="973"/>
        <v>#N/A</v>
      </c>
      <c r="GL31" s="97" t="e">
        <f t="shared" si="974"/>
        <v>#N/A</v>
      </c>
      <c r="GM31" s="97" t="e">
        <f t="shared" si="975"/>
        <v>#N/A</v>
      </c>
      <c r="GN31" s="97" t="e">
        <f t="shared" si="976"/>
        <v>#N/A</v>
      </c>
      <c r="GO31" s="97" t="e">
        <f t="shared" si="977"/>
        <v>#N/A</v>
      </c>
      <c r="GP31" s="97" t="e">
        <f t="shared" si="978"/>
        <v>#N/A</v>
      </c>
      <c r="GQ31" s="97" t="e">
        <f t="shared" si="979"/>
        <v>#N/A</v>
      </c>
      <c r="GR31" s="97" t="e">
        <f t="shared" si="980"/>
        <v>#N/A</v>
      </c>
      <c r="GS31" s="97" t="e">
        <f t="shared" si="981"/>
        <v>#N/A</v>
      </c>
      <c r="GT31" s="97" t="e">
        <f t="shared" si="982"/>
        <v>#N/A</v>
      </c>
      <c r="GU31" s="97" t="e">
        <f t="shared" si="983"/>
        <v>#N/A</v>
      </c>
      <c r="GV31" s="97" t="e">
        <f t="shared" si="984"/>
        <v>#N/A</v>
      </c>
      <c r="GW31" s="97" t="e">
        <f t="shared" si="985"/>
        <v>#N/A</v>
      </c>
      <c r="GX31" s="97" t="e">
        <f t="shared" si="986"/>
        <v>#N/A</v>
      </c>
      <c r="GY31" s="97" t="e">
        <f t="shared" si="987"/>
        <v>#N/A</v>
      </c>
      <c r="GZ31" s="97" t="e">
        <f t="shared" si="988"/>
        <v>#N/A</v>
      </c>
      <c r="HA31" s="97" t="e">
        <f t="shared" si="989"/>
        <v>#N/A</v>
      </c>
      <c r="HB31" s="97" t="e">
        <f t="shared" si="990"/>
        <v>#N/A</v>
      </c>
      <c r="HC31" s="97" t="e">
        <f t="shared" si="991"/>
        <v>#N/A</v>
      </c>
      <c r="HD31" s="97" t="e">
        <f t="shared" si="992"/>
        <v>#N/A</v>
      </c>
      <c r="HE31" s="97" t="e">
        <f t="shared" si="993"/>
        <v>#N/A</v>
      </c>
      <c r="HF31" s="97" t="e">
        <f t="shared" si="994"/>
        <v>#N/A</v>
      </c>
      <c r="HG31" s="97" t="e">
        <f t="shared" si="995"/>
        <v>#N/A</v>
      </c>
      <c r="HH31" s="97" t="e">
        <f t="shared" si="996"/>
        <v>#N/A</v>
      </c>
      <c r="HI31" s="97" t="e">
        <f t="shared" si="997"/>
        <v>#N/A</v>
      </c>
      <c r="HJ31" s="97" t="e">
        <f t="shared" si="998"/>
        <v>#N/A</v>
      </c>
      <c r="HK31" s="97" t="e">
        <f t="shared" si="999"/>
        <v>#N/A</v>
      </c>
      <c r="HL31" s="97" t="e">
        <f t="shared" si="1000"/>
        <v>#N/A</v>
      </c>
      <c r="HM31" s="97" t="e">
        <f t="shared" si="1001"/>
        <v>#N/A</v>
      </c>
      <c r="HN31" s="97" t="e">
        <f t="shared" si="1002"/>
        <v>#N/A</v>
      </c>
      <c r="HO31" s="97" t="e">
        <f t="shared" si="1003"/>
        <v>#N/A</v>
      </c>
      <c r="HP31" s="97" t="e">
        <f t="shared" si="1004"/>
        <v>#N/A</v>
      </c>
      <c r="HQ31" s="97" t="e">
        <f t="shared" si="1005"/>
        <v>#N/A</v>
      </c>
      <c r="HR31" s="97" t="e">
        <f t="shared" si="1006"/>
        <v>#N/A</v>
      </c>
      <c r="HS31" s="97" t="e">
        <f t="shared" si="1007"/>
        <v>#N/A</v>
      </c>
      <c r="HT31" s="97" t="e">
        <f t="shared" si="1008"/>
        <v>#N/A</v>
      </c>
      <c r="HU31" s="97" t="e">
        <f t="shared" si="1009"/>
        <v>#N/A</v>
      </c>
      <c r="HV31" s="97" t="e">
        <f t="shared" si="1010"/>
        <v>#N/A</v>
      </c>
      <c r="HW31" s="97" t="e">
        <f t="shared" si="1011"/>
        <v>#N/A</v>
      </c>
      <c r="HX31" s="97" t="e">
        <f t="shared" si="1012"/>
        <v>#N/A</v>
      </c>
      <c r="HY31" s="97" t="e">
        <f t="shared" si="1013"/>
        <v>#N/A</v>
      </c>
      <c r="HZ31" s="97" t="e">
        <f t="shared" si="1014"/>
        <v>#N/A</v>
      </c>
      <c r="IA31" s="97" t="e">
        <f t="shared" si="1015"/>
        <v>#N/A</v>
      </c>
      <c r="IB31" s="97" t="e">
        <f t="shared" si="1016"/>
        <v>#N/A</v>
      </c>
      <c r="IC31" s="97" t="e">
        <f t="shared" si="1017"/>
        <v>#N/A</v>
      </c>
      <c r="ID31" s="97" t="e">
        <f t="shared" si="1018"/>
        <v>#N/A</v>
      </c>
      <c r="IE31" s="97" t="e">
        <f t="shared" si="1019"/>
        <v>#N/A</v>
      </c>
      <c r="IF31" s="97" t="e">
        <f t="shared" si="1020"/>
        <v>#N/A</v>
      </c>
      <c r="IG31" s="97" t="e">
        <f t="shared" si="1021"/>
        <v>#N/A</v>
      </c>
      <c r="IH31" s="97" t="e">
        <f t="shared" si="1022"/>
        <v>#N/A</v>
      </c>
      <c r="II31" s="97" t="e">
        <f t="shared" si="1023"/>
        <v>#N/A</v>
      </c>
      <c r="IJ31" s="97" t="e">
        <f t="shared" si="1024"/>
        <v>#N/A</v>
      </c>
      <c r="IK31" s="97" t="e">
        <f t="shared" si="1025"/>
        <v>#N/A</v>
      </c>
      <c r="IL31" s="97" t="e">
        <f t="shared" si="1026"/>
        <v>#N/A</v>
      </c>
      <c r="IM31" s="97" t="e">
        <f t="shared" si="1027"/>
        <v>#N/A</v>
      </c>
      <c r="IN31" s="97" t="e">
        <f t="shared" si="1028"/>
        <v>#N/A</v>
      </c>
      <c r="IO31" s="97" t="e">
        <f t="shared" si="1029"/>
        <v>#N/A</v>
      </c>
      <c r="IP31" s="97" t="e">
        <f t="shared" si="1030"/>
        <v>#N/A</v>
      </c>
      <c r="IQ31" s="97" t="e">
        <f t="shared" si="1031"/>
        <v>#N/A</v>
      </c>
      <c r="IR31" s="97" t="e">
        <f t="shared" si="1032"/>
        <v>#N/A</v>
      </c>
      <c r="IS31" s="97" t="e">
        <f t="shared" si="1033"/>
        <v>#N/A</v>
      </c>
      <c r="IT31" s="97" t="e">
        <f t="shared" si="1034"/>
        <v>#N/A</v>
      </c>
      <c r="IU31" s="97" t="e">
        <f t="shared" si="1035"/>
        <v>#N/A</v>
      </c>
      <c r="IV31" s="97" t="e">
        <f t="shared" si="1036"/>
        <v>#N/A</v>
      </c>
      <c r="IW31" s="97" t="e">
        <f t="shared" si="1037"/>
        <v>#N/A</v>
      </c>
      <c r="IX31" s="97" t="e">
        <f t="shared" si="1038"/>
        <v>#N/A</v>
      </c>
      <c r="IY31" s="97" t="e">
        <f t="shared" si="1039"/>
        <v>#N/A</v>
      </c>
      <c r="IZ31" s="97" t="e">
        <f t="shared" si="1040"/>
        <v>#N/A</v>
      </c>
      <c r="JA31" s="97" t="e">
        <f t="shared" si="1041"/>
        <v>#N/A</v>
      </c>
      <c r="JB31" s="97" t="e">
        <f t="shared" si="1042"/>
        <v>#N/A</v>
      </c>
      <c r="JC31" s="97" t="e">
        <f t="shared" si="1043"/>
        <v>#N/A</v>
      </c>
      <c r="JD31" s="97" t="e">
        <f t="shared" si="1044"/>
        <v>#N/A</v>
      </c>
      <c r="JE31" s="97" t="e">
        <f t="shared" si="1045"/>
        <v>#N/A</v>
      </c>
      <c r="JF31" s="97" t="e">
        <f t="shared" si="1046"/>
        <v>#N/A</v>
      </c>
      <c r="JG31" s="97" t="e">
        <f t="shared" si="1047"/>
        <v>#N/A</v>
      </c>
      <c r="JH31" s="97" t="e">
        <f t="shared" si="1048"/>
        <v>#N/A</v>
      </c>
      <c r="JI31" s="97" t="e">
        <f t="shared" si="1049"/>
        <v>#N/A</v>
      </c>
      <c r="JJ31" s="97" t="e">
        <f t="shared" si="1050"/>
        <v>#N/A</v>
      </c>
      <c r="JK31" s="97" t="e">
        <f t="shared" si="1051"/>
        <v>#N/A</v>
      </c>
      <c r="JL31" s="97" t="e">
        <f t="shared" si="1052"/>
        <v>#N/A</v>
      </c>
      <c r="JM31" s="97" t="e">
        <f t="shared" si="1053"/>
        <v>#N/A</v>
      </c>
      <c r="JN31" s="97" t="e">
        <f t="shared" si="1054"/>
        <v>#N/A</v>
      </c>
      <c r="JO31" s="97" t="e">
        <f t="shared" si="1055"/>
        <v>#N/A</v>
      </c>
      <c r="JP31" s="97" t="e">
        <f t="shared" si="1056"/>
        <v>#N/A</v>
      </c>
      <c r="JQ31" s="97" t="e">
        <f t="shared" si="1057"/>
        <v>#N/A</v>
      </c>
      <c r="JR31" s="97" t="e">
        <f t="shared" si="1058"/>
        <v>#N/A</v>
      </c>
      <c r="JS31" s="97" t="e">
        <f t="shared" si="1059"/>
        <v>#N/A</v>
      </c>
      <c r="JT31" s="97" t="e">
        <f t="shared" si="1060"/>
        <v>#N/A</v>
      </c>
      <c r="JU31" s="97" t="e">
        <f t="shared" si="1061"/>
        <v>#N/A</v>
      </c>
      <c r="JV31" s="97" t="e">
        <f t="shared" si="1062"/>
        <v>#N/A</v>
      </c>
      <c r="JW31" s="97" t="e">
        <f t="shared" si="1063"/>
        <v>#N/A</v>
      </c>
      <c r="JX31" s="97" t="e">
        <f t="shared" si="1064"/>
        <v>#N/A</v>
      </c>
      <c r="JY31" s="97" t="e">
        <f t="shared" si="1065"/>
        <v>#N/A</v>
      </c>
      <c r="JZ31" s="97" t="e">
        <f t="shared" si="1066"/>
        <v>#N/A</v>
      </c>
      <c r="KA31" s="97" t="e">
        <f t="shared" si="1067"/>
        <v>#N/A</v>
      </c>
      <c r="KB31" s="97" t="e">
        <f t="shared" si="1068"/>
        <v>#N/A</v>
      </c>
      <c r="KC31" s="97" t="e">
        <f t="shared" si="1069"/>
        <v>#N/A</v>
      </c>
      <c r="KD31" s="97" t="e">
        <f t="shared" si="1070"/>
        <v>#N/A</v>
      </c>
      <c r="KE31" s="97" t="e">
        <f t="shared" si="1071"/>
        <v>#N/A</v>
      </c>
      <c r="KF31" s="97" t="e">
        <f t="shared" si="1072"/>
        <v>#N/A</v>
      </c>
      <c r="KG31" s="97" t="e">
        <f t="shared" si="1073"/>
        <v>#N/A</v>
      </c>
      <c r="KH31" s="97" t="e">
        <f t="shared" si="1074"/>
        <v>#N/A</v>
      </c>
      <c r="KI31" s="97" t="e">
        <f t="shared" si="1075"/>
        <v>#N/A</v>
      </c>
      <c r="KJ31" s="97" t="e">
        <f t="shared" si="1076"/>
        <v>#N/A</v>
      </c>
      <c r="KK31" s="97" t="e">
        <f t="shared" si="1077"/>
        <v>#N/A</v>
      </c>
      <c r="KL31" s="97" t="e">
        <f t="shared" si="1078"/>
        <v>#N/A</v>
      </c>
      <c r="KM31" s="97" t="e">
        <f t="shared" si="1079"/>
        <v>#N/A</v>
      </c>
      <c r="KN31" s="97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 t="e">
        <f>IF(VLOOKUP($A2,Deaths_since_10!$H:$KU,AB$1+2,FALSE)=0,NA(),VLOOKUP($A2,Deaths_since_10!$H:$KU,AB$1+2,FALSE))</f>
        <v>#N/A</v>
      </c>
      <c r="AC2" t="e">
        <f>IF(VLOOKUP($A2,Deaths_since_10!$H:$KU,AC$1+2,FALSE)=0,NA(),VLOOKUP($A2,Deaths_since_10!$H:$KU,AC$1+2,FALSE))</f>
        <v>#N/A</v>
      </c>
      <c r="AD2" t="e">
        <f>IF(VLOOKUP($A2,Deaths_since_10!$H:$KU,AD$1+2,FALSE)=0,NA(),VLOOKUP($A2,Deaths_since_10!$H:$KU,AD$1+2,FALSE))</f>
        <v>#N/A</v>
      </c>
      <c r="AE2" t="e">
        <f>IF(VLOOKUP($A2,Deaths_since_10!$H:$KU,AE$1+2,FALSE)=0,NA(),VLOOKUP($A2,Deaths_since_10!$H:$KU,AE$1+2,FALSE))</f>
        <v>#N/A</v>
      </c>
      <c r="AF2" t="e">
        <f>IF(VLOOKUP($A2,Deaths_since_10!$H:$KU,AF$1+2,FALSE)=0,NA(),VLOOKUP($A2,Deaths_since_10!$H:$KU,AF$1+2,FALSE))</f>
        <v>#N/A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 t="e">
        <f>IF(VLOOKUP($A3,Deaths_since_10!$H:$KU,AI$1+2,FALSE)=0,NA(),VLOOKUP($A3,Deaths_since_10!$H:$KU,AI$1+2,FALSE))</f>
        <v>#N/A</v>
      </c>
      <c r="AJ3" t="e">
        <f>IF(VLOOKUP($A3,Deaths_since_10!$H:$KU,AJ$1+2,FALSE)=0,NA(),VLOOKUP($A3,Deaths_since_10!$H:$KU,AJ$1+2,FALSE))</f>
        <v>#N/A</v>
      </c>
      <c r="AK3" t="e">
        <f>IF(VLOOKUP($A3,Deaths_since_10!$H:$KU,AK$1+2,FALSE)=0,NA(),VLOOKUP($A3,Deaths_since_10!$H:$KU,AK$1+2,FALSE))</f>
        <v>#N/A</v>
      </c>
      <c r="AL3" t="e">
        <f>IF(VLOOKUP($A3,Deaths_since_10!$H:$KU,AL$1+2,FALSE)=0,NA(),VLOOKUP($A3,Deaths_since_10!$H:$KU,AL$1+2,FALSE))</f>
        <v>#N/A</v>
      </c>
      <c r="AM3" t="e">
        <f>IF(VLOOKUP($A3,Deaths_since_10!$H:$KU,AM$1+2,FALSE)=0,NA(),VLOOKUP($A3,Deaths_since_10!$H:$KU,AM$1+2,FALSE))</f>
        <v>#N/A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 t="e">
        <f>IF(VLOOKUP($A4,Deaths_since_10!$H:$KU,AQ$1+2,FALSE)=0,NA(),VLOOKUP($A4,Deaths_since_10!$H:$KU,AQ$1+2,FALSE))</f>
        <v>#N/A</v>
      </c>
      <c r="AR4" t="e">
        <f>IF(VLOOKUP($A4,Deaths_since_10!$H:$KU,AR$1+2,FALSE)=0,NA(),VLOOKUP($A4,Deaths_since_10!$H:$KU,AR$1+2,FALSE))</f>
        <v>#N/A</v>
      </c>
      <c r="AS4" t="e">
        <f>IF(VLOOKUP($A4,Deaths_since_10!$H:$KU,AS$1+2,FALSE)=0,NA(),VLOOKUP($A4,Deaths_since_10!$H:$KU,AS$1+2,FALSE))</f>
        <v>#N/A</v>
      </c>
      <c r="AT4" t="e">
        <f>IF(VLOOKUP($A4,Deaths_since_10!$H:$KU,AT$1+2,FALSE)=0,NA(),VLOOKUP($A4,Deaths_since_10!$H:$KU,AT$1+2,FALSE))</f>
        <v>#N/A</v>
      </c>
      <c r="AU4" t="e">
        <f>IF(VLOOKUP($A4,Deaths_since_10!$H:$KU,AU$1+2,FALSE)=0,NA(),VLOOKUP($A4,Deaths_since_10!$H:$KU,AU$1+2,FALSE))</f>
        <v>#N/A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 t="e">
        <f>IF(VLOOKUP($A5,Deaths_since_10!$H:$KU,BY$1+2,FALSE)=0,NA(),VLOOKUP($A5,Deaths_since_10!$H:$KU,BY$1+2,FALSE))</f>
        <v>#N/A</v>
      </c>
      <c r="BZ5" t="e">
        <f>IF(VLOOKUP($A5,Deaths_since_10!$H:$KU,BZ$1+2,FALSE)=0,NA(),VLOOKUP($A5,Deaths_since_10!$H:$KU,BZ$1+2,FALSE))</f>
        <v>#N/A</v>
      </c>
      <c r="CA5" t="e">
        <f>IF(VLOOKUP($A5,Deaths_since_10!$H:$KU,CA$1+2,FALSE)=0,NA(),VLOOKUP($A5,Deaths_since_10!$H:$KU,CA$1+2,FALSE))</f>
        <v>#N/A</v>
      </c>
      <c r="CB5" t="e">
        <f>IF(VLOOKUP($A5,Deaths_since_10!$H:$KU,CB$1+2,FALSE)=0,NA(),VLOOKUP($A5,Deaths_since_10!$H:$KU,CB$1+2,FALSE))</f>
        <v>#N/A</v>
      </c>
      <c r="CC5" t="e">
        <f>IF(VLOOKUP($A5,Deaths_since_10!$H:$KU,CC$1+2,FALSE)=0,NA(),VLOOKUP($A5,Deaths_since_10!$H:$KU,CC$1+2,FALSE))</f>
        <v>#N/A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 t="e">
        <f>IF(VLOOKUP($A6,Deaths_since_10!$H:$KU,AG$1+2,FALSE)=0,NA(),VLOOKUP($A6,Deaths_since_10!$H:$KU,AG$1+2,FALSE))</f>
        <v>#N/A</v>
      </c>
      <c r="AH6" t="e">
        <f>IF(VLOOKUP($A6,Deaths_since_10!$H:$KU,AH$1+2,FALSE)=0,NA(),VLOOKUP($A6,Deaths_since_10!$H:$KU,AH$1+2,FALSE))</f>
        <v>#N/A</v>
      </c>
      <c r="AI6" t="e">
        <f>IF(VLOOKUP($A6,Deaths_since_10!$H:$KU,AI$1+2,FALSE)=0,NA(),VLOOKUP($A6,Deaths_since_10!$H:$KU,AI$1+2,FALSE))</f>
        <v>#N/A</v>
      </c>
      <c r="AJ6" t="e">
        <f>IF(VLOOKUP($A6,Deaths_since_10!$H:$KU,AJ$1+2,FALSE)=0,NA(),VLOOKUP($A6,Deaths_since_10!$H:$KU,AJ$1+2,FALSE))</f>
        <v>#N/A</v>
      </c>
      <c r="AK6" t="e">
        <f>IF(VLOOKUP($A6,Deaths_since_10!$H:$KU,AK$1+2,FALSE)=0,NA(),VLOOKUP($A6,Deaths_since_10!$H:$KU,AK$1+2,FALSE))</f>
        <v>#N/A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 t="e">
        <f>IF(VLOOKUP($A7,Deaths_since_10!$H:$KU,Y$1+2,FALSE)=0,NA(),VLOOKUP($A7,Deaths_since_10!$H:$KU,Y$1+2,FALSE))</f>
        <v>#N/A</v>
      </c>
      <c r="Z7" t="e">
        <f>IF(VLOOKUP($A7,Deaths_since_10!$H:$KU,Z$1+2,FALSE)=0,NA(),VLOOKUP($A7,Deaths_since_10!$H:$KU,Z$1+2,FALSE))</f>
        <v>#N/A</v>
      </c>
      <c r="AA7" t="e">
        <f>IF(VLOOKUP($A7,Deaths_since_10!$H:$KU,AA$1+2,FALSE)=0,NA(),VLOOKUP($A7,Deaths_since_10!$H:$KU,AA$1+2,FALSE))</f>
        <v>#N/A</v>
      </c>
      <c r="AB7" t="e">
        <f>IF(VLOOKUP($A7,Deaths_since_10!$H:$KU,AB$1+2,FALSE)=0,NA(),VLOOKUP($A7,Deaths_since_10!$H:$KU,AB$1+2,FALSE))</f>
        <v>#N/A</v>
      </c>
      <c r="AC7" t="e">
        <f>IF(VLOOKUP($A7,Deaths_since_10!$H:$KU,AC$1+2,FALSE)=0,NA(),VLOOKUP($A7,Deaths_since_10!$H:$KU,AC$1+2,FALSE))</f>
        <v>#N/A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 t="e">
        <f>IF(VLOOKUP($A8,Deaths_since_10!$H:$KU,AF$1+2,FALSE)=0,NA(),VLOOKUP($A8,Deaths_since_10!$H:$KU,AF$1+2,FALSE))</f>
        <v>#N/A</v>
      </c>
      <c r="AG8" t="e">
        <f>IF(VLOOKUP($A8,Deaths_since_10!$H:$KU,AG$1+2,FALSE)=0,NA(),VLOOKUP($A8,Deaths_since_10!$H:$KU,AG$1+2,FALSE))</f>
        <v>#N/A</v>
      </c>
      <c r="AH8" t="e">
        <f>IF(VLOOKUP($A8,Deaths_since_10!$H:$KU,AH$1+2,FALSE)=0,NA(),VLOOKUP($A8,Deaths_since_10!$H:$KU,AH$1+2,FALSE))</f>
        <v>#N/A</v>
      </c>
      <c r="AI8" t="e">
        <f>IF(VLOOKUP($A8,Deaths_since_10!$H:$KU,AI$1+2,FALSE)=0,NA(),VLOOKUP($A8,Deaths_since_10!$H:$KU,AI$1+2,FALSE))</f>
        <v>#N/A</v>
      </c>
      <c r="AJ8" t="e">
        <f>IF(VLOOKUP($A8,Deaths_since_10!$H:$KU,AJ$1+2,FALSE)=0,NA(),VLOOKUP($A8,Deaths_since_10!$H:$KU,AJ$1+2,FALSE))</f>
        <v>#N/A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7">
        <f>(G2/B2)^(1/5)-1</f>
        <v>0.47577316159455196</v>
      </c>
      <c r="H14" s="97">
        <f t="shared" ref="H14:BS14" si="302">(H2/C2)^(1/5)-1</f>
        <v>0.47996576656540446</v>
      </c>
      <c r="I14" s="97">
        <f t="shared" si="302"/>
        <v>0.56721338021581857</v>
      </c>
      <c r="J14" s="97">
        <f t="shared" si="302"/>
        <v>0.45724293460350629</v>
      </c>
      <c r="K14" s="97">
        <f t="shared" si="302"/>
        <v>0.3844280551246313</v>
      </c>
      <c r="L14" s="97">
        <f t="shared" si="302"/>
        <v>0.33108431554633166</v>
      </c>
      <c r="M14" s="97">
        <f t="shared" si="302"/>
        <v>0.31764419159315649</v>
      </c>
      <c r="N14" s="97">
        <f t="shared" si="302"/>
        <v>0.26433216777748192</v>
      </c>
      <c r="O14" s="97">
        <f t="shared" si="302"/>
        <v>0.25110066863380553</v>
      </c>
      <c r="P14" s="97">
        <f t="shared" si="302"/>
        <v>0.21225276364631673</v>
      </c>
      <c r="Q14" s="97">
        <f t="shared" si="302"/>
        <v>0.1990641741051542</v>
      </c>
      <c r="R14" s="97">
        <f t="shared" si="302"/>
        <v>0.219627223303684</v>
      </c>
      <c r="S14" s="97">
        <f t="shared" si="302"/>
        <v>0.24892768561407141</v>
      </c>
      <c r="T14" s="97">
        <f t="shared" si="302"/>
        <v>0.23817929415649886</v>
      </c>
      <c r="U14" s="97">
        <f t="shared" si="302"/>
        <v>0.24803917982554546</v>
      </c>
      <c r="V14" s="97">
        <f t="shared" si="302"/>
        <v>0.25322906695391389</v>
      </c>
      <c r="W14" s="97">
        <f t="shared" si="302"/>
        <v>0.2537039239304868</v>
      </c>
      <c r="X14" s="97">
        <f t="shared" si="302"/>
        <v>0.23438238599839045</v>
      </c>
      <c r="Y14" s="97">
        <f t="shared" si="302"/>
        <v>0.24014905621610727</v>
      </c>
      <c r="Z14" s="97">
        <f t="shared" si="302"/>
        <v>0.25081000553383781</v>
      </c>
      <c r="AA14" s="97">
        <f t="shared" si="302"/>
        <v>0.22484762430866589</v>
      </c>
      <c r="AB14" s="97" t="e">
        <f t="shared" si="302"/>
        <v>#N/A</v>
      </c>
      <c r="AC14" s="97" t="e">
        <f t="shared" si="302"/>
        <v>#N/A</v>
      </c>
      <c r="AD14" s="97" t="e">
        <f t="shared" si="302"/>
        <v>#N/A</v>
      </c>
      <c r="AE14" s="97" t="e">
        <f t="shared" si="302"/>
        <v>#N/A</v>
      </c>
      <c r="AF14" s="97" t="e">
        <f t="shared" si="302"/>
        <v>#N/A</v>
      </c>
      <c r="AG14" s="97" t="e">
        <f t="shared" si="302"/>
        <v>#N/A</v>
      </c>
      <c r="AH14" s="97" t="e">
        <f t="shared" si="302"/>
        <v>#N/A</v>
      </c>
      <c r="AI14" s="97" t="e">
        <f t="shared" si="302"/>
        <v>#N/A</v>
      </c>
      <c r="AJ14" s="97" t="e">
        <f t="shared" si="302"/>
        <v>#N/A</v>
      </c>
      <c r="AK14" s="97" t="e">
        <f t="shared" si="302"/>
        <v>#N/A</v>
      </c>
      <c r="AL14" s="97" t="e">
        <f t="shared" si="302"/>
        <v>#N/A</v>
      </c>
      <c r="AM14" s="97" t="e">
        <f t="shared" si="302"/>
        <v>#N/A</v>
      </c>
      <c r="AN14" s="97" t="e">
        <f t="shared" si="302"/>
        <v>#N/A</v>
      </c>
      <c r="AO14" s="97" t="e">
        <f t="shared" si="302"/>
        <v>#N/A</v>
      </c>
      <c r="AP14" s="97" t="e">
        <f t="shared" si="302"/>
        <v>#N/A</v>
      </c>
      <c r="AQ14" s="97" t="e">
        <f t="shared" si="302"/>
        <v>#N/A</v>
      </c>
      <c r="AR14" s="97" t="e">
        <f t="shared" si="302"/>
        <v>#N/A</v>
      </c>
      <c r="AS14" s="97" t="e">
        <f t="shared" si="302"/>
        <v>#N/A</v>
      </c>
      <c r="AT14" s="97" t="e">
        <f t="shared" si="302"/>
        <v>#N/A</v>
      </c>
      <c r="AU14" s="97" t="e">
        <f t="shared" si="302"/>
        <v>#N/A</v>
      </c>
      <c r="AV14" s="97" t="e">
        <f t="shared" si="302"/>
        <v>#N/A</v>
      </c>
      <c r="AW14" s="97" t="e">
        <f t="shared" si="302"/>
        <v>#N/A</v>
      </c>
      <c r="AX14" s="97" t="e">
        <f t="shared" si="302"/>
        <v>#N/A</v>
      </c>
      <c r="AY14" s="97" t="e">
        <f t="shared" si="302"/>
        <v>#N/A</v>
      </c>
      <c r="AZ14" s="97" t="e">
        <f t="shared" si="302"/>
        <v>#N/A</v>
      </c>
      <c r="BA14" s="97" t="e">
        <f t="shared" si="302"/>
        <v>#N/A</v>
      </c>
      <c r="BB14" s="97" t="e">
        <f t="shared" si="302"/>
        <v>#N/A</v>
      </c>
      <c r="BC14" s="97" t="e">
        <f t="shared" si="302"/>
        <v>#N/A</v>
      </c>
      <c r="BD14" s="97" t="e">
        <f t="shared" si="302"/>
        <v>#N/A</v>
      </c>
      <c r="BE14" s="97" t="e">
        <f t="shared" si="302"/>
        <v>#N/A</v>
      </c>
      <c r="BF14" s="97" t="e">
        <f t="shared" si="302"/>
        <v>#N/A</v>
      </c>
      <c r="BG14" s="97" t="e">
        <f t="shared" si="302"/>
        <v>#N/A</v>
      </c>
      <c r="BH14" s="97" t="e">
        <f t="shared" si="302"/>
        <v>#N/A</v>
      </c>
      <c r="BI14" s="97" t="e">
        <f t="shared" si="302"/>
        <v>#N/A</v>
      </c>
      <c r="BJ14" s="97" t="e">
        <f t="shared" si="302"/>
        <v>#N/A</v>
      </c>
      <c r="BK14" s="97" t="e">
        <f t="shared" si="302"/>
        <v>#N/A</v>
      </c>
      <c r="BL14" s="97" t="e">
        <f t="shared" si="302"/>
        <v>#N/A</v>
      </c>
      <c r="BM14" s="97" t="e">
        <f t="shared" si="302"/>
        <v>#N/A</v>
      </c>
      <c r="BN14" s="97" t="e">
        <f t="shared" si="302"/>
        <v>#N/A</v>
      </c>
      <c r="BO14" s="97" t="e">
        <f t="shared" si="302"/>
        <v>#N/A</v>
      </c>
      <c r="BP14" s="97" t="e">
        <f t="shared" si="302"/>
        <v>#N/A</v>
      </c>
      <c r="BQ14" s="97" t="e">
        <f t="shared" si="302"/>
        <v>#N/A</v>
      </c>
      <c r="BR14" s="97" t="e">
        <f t="shared" si="302"/>
        <v>#N/A</v>
      </c>
      <c r="BS14" s="97" t="e">
        <f t="shared" si="302"/>
        <v>#N/A</v>
      </c>
      <c r="BT14" s="97" t="e">
        <f t="shared" ref="BT14:EE14" si="303">(BT2/BO2)^(1/5)-1</f>
        <v>#N/A</v>
      </c>
      <c r="BU14" s="97" t="e">
        <f t="shared" si="303"/>
        <v>#N/A</v>
      </c>
      <c r="BV14" s="97" t="e">
        <f t="shared" si="303"/>
        <v>#N/A</v>
      </c>
      <c r="BW14" s="97" t="e">
        <f t="shared" si="303"/>
        <v>#N/A</v>
      </c>
      <c r="BX14" s="97" t="e">
        <f t="shared" si="303"/>
        <v>#N/A</v>
      </c>
      <c r="BY14" s="97" t="e">
        <f t="shared" si="303"/>
        <v>#N/A</v>
      </c>
      <c r="BZ14" s="97" t="e">
        <f t="shared" si="303"/>
        <v>#N/A</v>
      </c>
      <c r="CA14" s="97" t="e">
        <f t="shared" si="303"/>
        <v>#N/A</v>
      </c>
      <c r="CB14" s="97" t="e">
        <f t="shared" si="303"/>
        <v>#N/A</v>
      </c>
      <c r="CC14" s="97" t="e">
        <f t="shared" si="303"/>
        <v>#N/A</v>
      </c>
      <c r="CD14" s="97" t="e">
        <f t="shared" si="303"/>
        <v>#N/A</v>
      </c>
      <c r="CE14" s="97" t="e">
        <f t="shared" si="303"/>
        <v>#N/A</v>
      </c>
      <c r="CF14" s="97" t="e">
        <f t="shared" si="303"/>
        <v>#N/A</v>
      </c>
      <c r="CG14" s="97" t="e">
        <f t="shared" si="303"/>
        <v>#N/A</v>
      </c>
      <c r="CH14" s="97" t="e">
        <f t="shared" si="303"/>
        <v>#N/A</v>
      </c>
      <c r="CI14" s="97" t="e">
        <f t="shared" si="303"/>
        <v>#N/A</v>
      </c>
      <c r="CJ14" s="97" t="e">
        <f t="shared" si="303"/>
        <v>#N/A</v>
      </c>
      <c r="CK14" s="97" t="e">
        <f t="shared" si="303"/>
        <v>#N/A</v>
      </c>
      <c r="CL14" s="97" t="e">
        <f t="shared" si="303"/>
        <v>#N/A</v>
      </c>
      <c r="CM14" s="97" t="e">
        <f t="shared" si="303"/>
        <v>#N/A</v>
      </c>
      <c r="CN14" s="97" t="e">
        <f t="shared" si="303"/>
        <v>#N/A</v>
      </c>
      <c r="CO14" s="97" t="e">
        <f t="shared" si="303"/>
        <v>#N/A</v>
      </c>
      <c r="CP14" s="97" t="e">
        <f t="shared" si="303"/>
        <v>#N/A</v>
      </c>
      <c r="CQ14" s="97" t="e">
        <f t="shared" si="303"/>
        <v>#N/A</v>
      </c>
      <c r="CR14" s="97" t="e">
        <f t="shared" si="303"/>
        <v>#N/A</v>
      </c>
      <c r="CS14" s="97" t="e">
        <f t="shared" si="303"/>
        <v>#N/A</v>
      </c>
      <c r="CT14" s="97" t="e">
        <f t="shared" si="303"/>
        <v>#N/A</v>
      </c>
      <c r="CU14" s="97" t="e">
        <f t="shared" si="303"/>
        <v>#N/A</v>
      </c>
      <c r="CV14" s="97" t="e">
        <f t="shared" si="303"/>
        <v>#N/A</v>
      </c>
      <c r="CW14" s="97" t="e">
        <f t="shared" si="303"/>
        <v>#N/A</v>
      </c>
      <c r="CX14" s="97" t="e">
        <f t="shared" si="303"/>
        <v>#N/A</v>
      </c>
      <c r="CY14" s="97" t="e">
        <f t="shared" si="303"/>
        <v>#N/A</v>
      </c>
      <c r="CZ14" s="97" t="e">
        <f t="shared" si="303"/>
        <v>#N/A</v>
      </c>
      <c r="DA14" s="97" t="e">
        <f t="shared" si="303"/>
        <v>#N/A</v>
      </c>
      <c r="DB14" s="97" t="e">
        <f t="shared" si="303"/>
        <v>#N/A</v>
      </c>
      <c r="DC14" s="97" t="e">
        <f t="shared" si="303"/>
        <v>#N/A</v>
      </c>
      <c r="DD14" s="97" t="e">
        <f t="shared" si="303"/>
        <v>#N/A</v>
      </c>
      <c r="DE14" s="97" t="e">
        <f t="shared" si="303"/>
        <v>#N/A</v>
      </c>
      <c r="DF14" s="97" t="e">
        <f t="shared" si="303"/>
        <v>#N/A</v>
      </c>
      <c r="DG14" s="97" t="e">
        <f t="shared" si="303"/>
        <v>#N/A</v>
      </c>
      <c r="DH14" s="97" t="e">
        <f t="shared" si="303"/>
        <v>#N/A</v>
      </c>
      <c r="DI14" s="97" t="e">
        <f t="shared" si="303"/>
        <v>#N/A</v>
      </c>
      <c r="DJ14" s="97" t="e">
        <f t="shared" si="303"/>
        <v>#N/A</v>
      </c>
      <c r="DK14" s="97" t="e">
        <f t="shared" si="303"/>
        <v>#N/A</v>
      </c>
      <c r="DL14" s="97" t="e">
        <f t="shared" si="303"/>
        <v>#N/A</v>
      </c>
      <c r="DM14" s="97" t="e">
        <f t="shared" si="303"/>
        <v>#N/A</v>
      </c>
      <c r="DN14" s="97" t="e">
        <f t="shared" si="303"/>
        <v>#N/A</v>
      </c>
      <c r="DO14" s="97" t="e">
        <f t="shared" si="303"/>
        <v>#N/A</v>
      </c>
      <c r="DP14" s="97" t="e">
        <f t="shared" si="303"/>
        <v>#N/A</v>
      </c>
      <c r="DQ14" s="97" t="e">
        <f t="shared" si="303"/>
        <v>#N/A</v>
      </c>
      <c r="DR14" s="97" t="e">
        <f t="shared" si="303"/>
        <v>#N/A</v>
      </c>
      <c r="DS14" s="97" t="e">
        <f t="shared" si="303"/>
        <v>#N/A</v>
      </c>
      <c r="DT14" s="97" t="e">
        <f t="shared" si="303"/>
        <v>#N/A</v>
      </c>
      <c r="DU14" s="97" t="e">
        <f t="shared" si="303"/>
        <v>#N/A</v>
      </c>
      <c r="DV14" s="97" t="e">
        <f t="shared" si="303"/>
        <v>#N/A</v>
      </c>
      <c r="DW14" s="97" t="e">
        <f t="shared" si="303"/>
        <v>#N/A</v>
      </c>
      <c r="DX14" s="97" t="e">
        <f t="shared" si="303"/>
        <v>#N/A</v>
      </c>
      <c r="DY14" s="97" t="e">
        <f t="shared" si="303"/>
        <v>#N/A</v>
      </c>
      <c r="DZ14" s="97" t="e">
        <f t="shared" si="303"/>
        <v>#N/A</v>
      </c>
      <c r="EA14" s="97" t="e">
        <f t="shared" si="303"/>
        <v>#N/A</v>
      </c>
      <c r="EB14" s="97" t="e">
        <f t="shared" si="303"/>
        <v>#N/A</v>
      </c>
      <c r="EC14" s="97" t="e">
        <f t="shared" si="303"/>
        <v>#N/A</v>
      </c>
      <c r="ED14" s="97" t="e">
        <f t="shared" si="303"/>
        <v>#N/A</v>
      </c>
      <c r="EE14" s="97" t="e">
        <f t="shared" si="303"/>
        <v>#N/A</v>
      </c>
      <c r="EF14" s="97" t="e">
        <f t="shared" ref="EF14:GQ14" si="304">(EF2/EA2)^(1/5)-1</f>
        <v>#N/A</v>
      </c>
      <c r="EG14" s="97" t="e">
        <f t="shared" si="304"/>
        <v>#N/A</v>
      </c>
      <c r="EH14" s="97" t="e">
        <f t="shared" si="304"/>
        <v>#N/A</v>
      </c>
      <c r="EI14" s="97" t="e">
        <f t="shared" si="304"/>
        <v>#N/A</v>
      </c>
      <c r="EJ14" s="97" t="e">
        <f t="shared" si="304"/>
        <v>#N/A</v>
      </c>
      <c r="EK14" s="97" t="e">
        <f t="shared" si="304"/>
        <v>#N/A</v>
      </c>
      <c r="EL14" s="97" t="e">
        <f t="shared" si="304"/>
        <v>#N/A</v>
      </c>
      <c r="EM14" s="97" t="e">
        <f t="shared" si="304"/>
        <v>#N/A</v>
      </c>
      <c r="EN14" s="97" t="e">
        <f t="shared" si="304"/>
        <v>#N/A</v>
      </c>
      <c r="EO14" s="97" t="e">
        <f t="shared" si="304"/>
        <v>#N/A</v>
      </c>
      <c r="EP14" s="97" t="e">
        <f t="shared" si="304"/>
        <v>#N/A</v>
      </c>
      <c r="EQ14" s="97" t="e">
        <f t="shared" si="304"/>
        <v>#N/A</v>
      </c>
      <c r="ER14" s="97" t="e">
        <f t="shared" si="304"/>
        <v>#N/A</v>
      </c>
      <c r="ES14" s="97" t="e">
        <f t="shared" si="304"/>
        <v>#N/A</v>
      </c>
      <c r="ET14" s="97" t="e">
        <f t="shared" si="304"/>
        <v>#N/A</v>
      </c>
      <c r="EU14" s="97" t="e">
        <f t="shared" si="304"/>
        <v>#N/A</v>
      </c>
      <c r="EV14" s="97" t="e">
        <f t="shared" si="304"/>
        <v>#N/A</v>
      </c>
      <c r="EW14" s="97" t="e">
        <f t="shared" si="304"/>
        <v>#N/A</v>
      </c>
      <c r="EX14" s="97" t="e">
        <f t="shared" si="304"/>
        <v>#N/A</v>
      </c>
      <c r="EY14" s="97" t="e">
        <f t="shared" si="304"/>
        <v>#N/A</v>
      </c>
      <c r="EZ14" s="97" t="e">
        <f t="shared" si="304"/>
        <v>#N/A</v>
      </c>
      <c r="FA14" s="97" t="e">
        <f t="shared" si="304"/>
        <v>#N/A</v>
      </c>
      <c r="FB14" s="97" t="e">
        <f t="shared" si="304"/>
        <v>#N/A</v>
      </c>
      <c r="FC14" s="97" t="e">
        <f t="shared" si="304"/>
        <v>#N/A</v>
      </c>
      <c r="FD14" s="97" t="e">
        <f t="shared" si="304"/>
        <v>#N/A</v>
      </c>
      <c r="FE14" s="97" t="e">
        <f t="shared" si="304"/>
        <v>#N/A</v>
      </c>
      <c r="FF14" s="97" t="e">
        <f t="shared" si="304"/>
        <v>#N/A</v>
      </c>
      <c r="FG14" s="97" t="e">
        <f t="shared" si="304"/>
        <v>#N/A</v>
      </c>
      <c r="FH14" s="97" t="e">
        <f t="shared" si="304"/>
        <v>#N/A</v>
      </c>
      <c r="FI14" s="97" t="e">
        <f t="shared" si="304"/>
        <v>#N/A</v>
      </c>
      <c r="FJ14" s="97" t="e">
        <f t="shared" si="304"/>
        <v>#N/A</v>
      </c>
      <c r="FK14" s="97" t="e">
        <f t="shared" si="304"/>
        <v>#N/A</v>
      </c>
      <c r="FL14" s="97" t="e">
        <f t="shared" si="304"/>
        <v>#N/A</v>
      </c>
      <c r="FM14" s="97" t="e">
        <f t="shared" si="304"/>
        <v>#N/A</v>
      </c>
      <c r="FN14" s="97" t="e">
        <f t="shared" si="304"/>
        <v>#N/A</v>
      </c>
      <c r="FO14" s="97" t="e">
        <f t="shared" si="304"/>
        <v>#N/A</v>
      </c>
      <c r="FP14" s="97" t="e">
        <f t="shared" si="304"/>
        <v>#N/A</v>
      </c>
      <c r="FQ14" s="97" t="e">
        <f t="shared" si="304"/>
        <v>#N/A</v>
      </c>
      <c r="FR14" s="97" t="e">
        <f t="shared" si="304"/>
        <v>#N/A</v>
      </c>
      <c r="FS14" s="97" t="e">
        <f t="shared" si="304"/>
        <v>#N/A</v>
      </c>
      <c r="FT14" s="97" t="e">
        <f t="shared" si="304"/>
        <v>#N/A</v>
      </c>
      <c r="FU14" s="97" t="e">
        <f t="shared" si="304"/>
        <v>#N/A</v>
      </c>
      <c r="FV14" s="97" t="e">
        <f t="shared" si="304"/>
        <v>#N/A</v>
      </c>
      <c r="FW14" s="97" t="e">
        <f t="shared" si="304"/>
        <v>#N/A</v>
      </c>
      <c r="FX14" s="97" t="e">
        <f t="shared" si="304"/>
        <v>#N/A</v>
      </c>
      <c r="FY14" s="97" t="e">
        <f t="shared" si="304"/>
        <v>#N/A</v>
      </c>
      <c r="FZ14" s="97" t="e">
        <f t="shared" si="304"/>
        <v>#N/A</v>
      </c>
      <c r="GA14" s="97" t="e">
        <f t="shared" si="304"/>
        <v>#N/A</v>
      </c>
      <c r="GB14" s="97" t="e">
        <f t="shared" si="304"/>
        <v>#N/A</v>
      </c>
      <c r="GC14" s="97" t="e">
        <f t="shared" si="304"/>
        <v>#N/A</v>
      </c>
      <c r="GD14" s="97" t="e">
        <f t="shared" si="304"/>
        <v>#N/A</v>
      </c>
      <c r="GE14" s="97" t="e">
        <f t="shared" si="304"/>
        <v>#N/A</v>
      </c>
      <c r="GF14" s="97" t="e">
        <f t="shared" si="304"/>
        <v>#N/A</v>
      </c>
      <c r="GG14" s="97" t="e">
        <f t="shared" si="304"/>
        <v>#N/A</v>
      </c>
      <c r="GH14" s="97" t="e">
        <f t="shared" si="304"/>
        <v>#N/A</v>
      </c>
      <c r="GI14" s="97" t="e">
        <f t="shared" si="304"/>
        <v>#N/A</v>
      </c>
      <c r="GJ14" s="97" t="e">
        <f t="shared" si="304"/>
        <v>#N/A</v>
      </c>
      <c r="GK14" s="97" t="e">
        <f t="shared" si="304"/>
        <v>#N/A</v>
      </c>
      <c r="GL14" s="97" t="e">
        <f t="shared" si="304"/>
        <v>#N/A</v>
      </c>
      <c r="GM14" s="97" t="e">
        <f t="shared" si="304"/>
        <v>#N/A</v>
      </c>
      <c r="GN14" s="97" t="e">
        <f t="shared" si="304"/>
        <v>#N/A</v>
      </c>
      <c r="GO14" s="97" t="e">
        <f t="shared" si="304"/>
        <v>#N/A</v>
      </c>
      <c r="GP14" s="97" t="e">
        <f t="shared" si="304"/>
        <v>#N/A</v>
      </c>
      <c r="GQ14" s="97" t="e">
        <f t="shared" si="304"/>
        <v>#N/A</v>
      </c>
      <c r="GR14" s="97" t="e">
        <f t="shared" ref="GR14:JC14" si="305">(GR2/GM2)^(1/5)-1</f>
        <v>#N/A</v>
      </c>
      <c r="GS14" s="97" t="e">
        <f t="shared" si="305"/>
        <v>#N/A</v>
      </c>
      <c r="GT14" s="97" t="e">
        <f t="shared" si="305"/>
        <v>#N/A</v>
      </c>
      <c r="GU14" s="97" t="e">
        <f t="shared" si="305"/>
        <v>#N/A</v>
      </c>
      <c r="GV14" s="97" t="e">
        <f t="shared" si="305"/>
        <v>#N/A</v>
      </c>
      <c r="GW14" s="97" t="e">
        <f t="shared" si="305"/>
        <v>#N/A</v>
      </c>
      <c r="GX14" s="97" t="e">
        <f t="shared" si="305"/>
        <v>#N/A</v>
      </c>
      <c r="GY14" s="97" t="e">
        <f t="shared" si="305"/>
        <v>#N/A</v>
      </c>
      <c r="GZ14" s="97" t="e">
        <f t="shared" si="305"/>
        <v>#N/A</v>
      </c>
      <c r="HA14" s="97" t="e">
        <f t="shared" si="305"/>
        <v>#N/A</v>
      </c>
      <c r="HB14" s="97" t="e">
        <f t="shared" si="305"/>
        <v>#N/A</v>
      </c>
      <c r="HC14" s="97" t="e">
        <f t="shared" si="305"/>
        <v>#N/A</v>
      </c>
      <c r="HD14" s="97" t="e">
        <f t="shared" si="305"/>
        <v>#N/A</v>
      </c>
      <c r="HE14" s="97" t="e">
        <f t="shared" si="305"/>
        <v>#N/A</v>
      </c>
      <c r="HF14" s="97" t="e">
        <f t="shared" si="305"/>
        <v>#N/A</v>
      </c>
      <c r="HG14" s="97" t="e">
        <f t="shared" si="305"/>
        <v>#N/A</v>
      </c>
      <c r="HH14" s="97" t="e">
        <f t="shared" si="305"/>
        <v>#N/A</v>
      </c>
      <c r="HI14" s="97" t="e">
        <f t="shared" si="305"/>
        <v>#N/A</v>
      </c>
      <c r="HJ14" s="97" t="e">
        <f t="shared" si="305"/>
        <v>#N/A</v>
      </c>
      <c r="HK14" s="97" t="e">
        <f t="shared" si="305"/>
        <v>#N/A</v>
      </c>
      <c r="HL14" s="97" t="e">
        <f t="shared" si="305"/>
        <v>#N/A</v>
      </c>
      <c r="HM14" s="97" t="e">
        <f t="shared" si="305"/>
        <v>#N/A</v>
      </c>
      <c r="HN14" s="97" t="e">
        <f t="shared" si="305"/>
        <v>#N/A</v>
      </c>
      <c r="HO14" s="97" t="e">
        <f t="shared" si="305"/>
        <v>#N/A</v>
      </c>
      <c r="HP14" s="97" t="e">
        <f t="shared" si="305"/>
        <v>#N/A</v>
      </c>
      <c r="HQ14" s="97" t="e">
        <f t="shared" si="305"/>
        <v>#N/A</v>
      </c>
      <c r="HR14" s="97" t="e">
        <f t="shared" si="305"/>
        <v>#N/A</v>
      </c>
      <c r="HS14" s="97" t="e">
        <f t="shared" si="305"/>
        <v>#N/A</v>
      </c>
      <c r="HT14" s="97" t="e">
        <f t="shared" si="305"/>
        <v>#N/A</v>
      </c>
      <c r="HU14" s="97" t="e">
        <f t="shared" si="305"/>
        <v>#N/A</v>
      </c>
      <c r="HV14" s="97" t="e">
        <f t="shared" si="305"/>
        <v>#N/A</v>
      </c>
      <c r="HW14" s="97" t="e">
        <f t="shared" si="305"/>
        <v>#N/A</v>
      </c>
      <c r="HX14" s="97" t="e">
        <f t="shared" si="305"/>
        <v>#N/A</v>
      </c>
      <c r="HY14" s="97" t="e">
        <f t="shared" si="305"/>
        <v>#N/A</v>
      </c>
      <c r="HZ14" s="97" t="e">
        <f t="shared" si="305"/>
        <v>#N/A</v>
      </c>
      <c r="IA14" s="97" t="e">
        <f t="shared" si="305"/>
        <v>#N/A</v>
      </c>
      <c r="IB14" s="97" t="e">
        <f t="shared" si="305"/>
        <v>#N/A</v>
      </c>
      <c r="IC14" s="97" t="e">
        <f t="shared" si="305"/>
        <v>#N/A</v>
      </c>
      <c r="ID14" s="97" t="e">
        <f t="shared" si="305"/>
        <v>#N/A</v>
      </c>
      <c r="IE14" s="97" t="e">
        <f t="shared" si="305"/>
        <v>#N/A</v>
      </c>
      <c r="IF14" s="97" t="e">
        <f t="shared" si="305"/>
        <v>#N/A</v>
      </c>
      <c r="IG14" s="97" t="e">
        <f t="shared" si="305"/>
        <v>#N/A</v>
      </c>
      <c r="IH14" s="97" t="e">
        <f t="shared" si="305"/>
        <v>#N/A</v>
      </c>
      <c r="II14" s="97" t="e">
        <f t="shared" si="305"/>
        <v>#N/A</v>
      </c>
      <c r="IJ14" s="97" t="e">
        <f t="shared" si="305"/>
        <v>#N/A</v>
      </c>
      <c r="IK14" s="97" t="e">
        <f t="shared" si="305"/>
        <v>#N/A</v>
      </c>
      <c r="IL14" s="97" t="e">
        <f t="shared" si="305"/>
        <v>#N/A</v>
      </c>
      <c r="IM14" s="97" t="e">
        <f t="shared" si="305"/>
        <v>#N/A</v>
      </c>
      <c r="IN14" s="97" t="e">
        <f t="shared" si="305"/>
        <v>#N/A</v>
      </c>
      <c r="IO14" s="97" t="e">
        <f t="shared" si="305"/>
        <v>#N/A</v>
      </c>
      <c r="IP14" s="97" t="e">
        <f t="shared" si="305"/>
        <v>#N/A</v>
      </c>
      <c r="IQ14" s="97" t="e">
        <f t="shared" si="305"/>
        <v>#N/A</v>
      </c>
      <c r="IR14" s="97" t="e">
        <f t="shared" si="305"/>
        <v>#N/A</v>
      </c>
      <c r="IS14" s="97" t="e">
        <f t="shared" si="305"/>
        <v>#N/A</v>
      </c>
      <c r="IT14" s="97" t="e">
        <f t="shared" si="305"/>
        <v>#N/A</v>
      </c>
      <c r="IU14" s="97" t="e">
        <f t="shared" si="305"/>
        <v>#N/A</v>
      </c>
      <c r="IV14" s="97" t="e">
        <f t="shared" si="305"/>
        <v>#N/A</v>
      </c>
      <c r="IW14" s="97" t="e">
        <f t="shared" si="305"/>
        <v>#N/A</v>
      </c>
      <c r="IX14" s="97" t="e">
        <f t="shared" si="305"/>
        <v>#N/A</v>
      </c>
      <c r="IY14" s="97" t="e">
        <f t="shared" si="305"/>
        <v>#N/A</v>
      </c>
      <c r="IZ14" s="97" t="e">
        <f t="shared" si="305"/>
        <v>#N/A</v>
      </c>
      <c r="JA14" s="97" t="e">
        <f t="shared" si="305"/>
        <v>#N/A</v>
      </c>
      <c r="JB14" s="97" t="e">
        <f t="shared" si="305"/>
        <v>#N/A</v>
      </c>
      <c r="JC14" s="97" t="e">
        <f t="shared" si="305"/>
        <v>#N/A</v>
      </c>
      <c r="JD14" s="97" t="e">
        <f t="shared" ref="JD14:KN14" si="306">(JD2/IY2)^(1/5)-1</f>
        <v>#N/A</v>
      </c>
      <c r="JE14" s="97" t="e">
        <f t="shared" si="306"/>
        <v>#N/A</v>
      </c>
      <c r="JF14" s="97" t="e">
        <f t="shared" si="306"/>
        <v>#N/A</v>
      </c>
      <c r="JG14" s="97" t="e">
        <f t="shared" si="306"/>
        <v>#N/A</v>
      </c>
      <c r="JH14" s="97" t="e">
        <f t="shared" si="306"/>
        <v>#N/A</v>
      </c>
      <c r="JI14" s="97" t="e">
        <f t="shared" si="306"/>
        <v>#N/A</v>
      </c>
      <c r="JJ14" s="97" t="e">
        <f t="shared" si="306"/>
        <v>#N/A</v>
      </c>
      <c r="JK14" s="97" t="e">
        <f t="shared" si="306"/>
        <v>#N/A</v>
      </c>
      <c r="JL14" s="97" t="e">
        <f t="shared" si="306"/>
        <v>#N/A</v>
      </c>
      <c r="JM14" s="97" t="e">
        <f t="shared" si="306"/>
        <v>#N/A</v>
      </c>
      <c r="JN14" s="97" t="e">
        <f t="shared" si="306"/>
        <v>#N/A</v>
      </c>
      <c r="JO14" s="97" t="e">
        <f t="shared" si="306"/>
        <v>#N/A</v>
      </c>
      <c r="JP14" s="97" t="e">
        <f t="shared" si="306"/>
        <v>#N/A</v>
      </c>
      <c r="JQ14" s="97" t="e">
        <f t="shared" si="306"/>
        <v>#N/A</v>
      </c>
      <c r="JR14" s="97" t="e">
        <f t="shared" si="306"/>
        <v>#N/A</v>
      </c>
      <c r="JS14" s="97" t="e">
        <f t="shared" si="306"/>
        <v>#N/A</v>
      </c>
      <c r="JT14" s="97" t="e">
        <f t="shared" si="306"/>
        <v>#N/A</v>
      </c>
      <c r="JU14" s="97" t="e">
        <f t="shared" si="306"/>
        <v>#N/A</v>
      </c>
      <c r="JV14" s="97" t="e">
        <f t="shared" si="306"/>
        <v>#N/A</v>
      </c>
      <c r="JW14" s="97" t="e">
        <f t="shared" si="306"/>
        <v>#N/A</v>
      </c>
      <c r="JX14" s="97" t="e">
        <f t="shared" si="306"/>
        <v>#N/A</v>
      </c>
      <c r="JY14" s="97" t="e">
        <f t="shared" si="306"/>
        <v>#N/A</v>
      </c>
      <c r="JZ14" s="97" t="e">
        <f t="shared" si="306"/>
        <v>#N/A</v>
      </c>
      <c r="KA14" s="97" t="e">
        <f t="shared" si="306"/>
        <v>#N/A</v>
      </c>
      <c r="KB14" s="97" t="e">
        <f t="shared" si="306"/>
        <v>#N/A</v>
      </c>
      <c r="KC14" s="97" t="e">
        <f t="shared" si="306"/>
        <v>#N/A</v>
      </c>
      <c r="KD14" s="97" t="e">
        <f t="shared" si="306"/>
        <v>#N/A</v>
      </c>
      <c r="KE14" s="97" t="e">
        <f t="shared" si="306"/>
        <v>#N/A</v>
      </c>
      <c r="KF14" s="97" t="e">
        <f t="shared" si="306"/>
        <v>#N/A</v>
      </c>
      <c r="KG14" s="97" t="e">
        <f t="shared" si="306"/>
        <v>#N/A</v>
      </c>
      <c r="KH14" s="97" t="e">
        <f t="shared" si="306"/>
        <v>#N/A</v>
      </c>
      <c r="KI14" s="97" t="e">
        <f t="shared" si="306"/>
        <v>#N/A</v>
      </c>
      <c r="KJ14" s="97" t="e">
        <f t="shared" si="306"/>
        <v>#N/A</v>
      </c>
      <c r="KK14" s="97" t="e">
        <f t="shared" si="306"/>
        <v>#N/A</v>
      </c>
      <c r="KL14" s="97" t="e">
        <f t="shared" si="306"/>
        <v>#N/A</v>
      </c>
      <c r="KM14" s="97" t="e">
        <f t="shared" si="306"/>
        <v>#N/A</v>
      </c>
      <c r="KN14" s="97" t="e">
        <f t="shared" si="306"/>
        <v>#N/A</v>
      </c>
    </row>
    <row r="15" spans="1:300" x14ac:dyDescent="0.3">
      <c r="A15" t="str">
        <f t="shared" ref="A15:A20" si="307">A3</f>
        <v>US</v>
      </c>
      <c r="G15" s="97">
        <f t="shared" ref="G15:G20" si="308">(G3/B3)^(1/5)-1</f>
        <v>0.1486983549970351</v>
      </c>
      <c r="H15" s="97">
        <f t="shared" ref="H15:H20" si="309">(H3/C3)^(1/5)-1</f>
        <v>0.18466445254224406</v>
      </c>
      <c r="I15" s="97">
        <f t="shared" ref="I15:I20" si="310">(I3/D3)^(1/5)-1</f>
        <v>0.20791087977228595</v>
      </c>
      <c r="J15" s="97">
        <f t="shared" ref="J15:J20" si="311">(J3/E3)^(1/5)-1</f>
        <v>0.18664882623542334</v>
      </c>
      <c r="K15" s="97">
        <f t="shared" ref="K15:K20" si="312">(K3/F3)^(1/5)-1</f>
        <v>0.17483185214392605</v>
      </c>
      <c r="L15" s="97">
        <f t="shared" ref="L15:L20" si="313">(L3/G3)^(1/5)-1</f>
        <v>0.1967245924901726</v>
      </c>
      <c r="M15" s="97">
        <f t="shared" ref="M15:M20" si="314">(M3/H3)^(1/5)-1</f>
        <v>0.17607902252467356</v>
      </c>
      <c r="N15" s="97">
        <f t="shared" ref="N15:N20" si="315">(N3/I3)^(1/5)-1</f>
        <v>0.18747174576884862</v>
      </c>
      <c r="O15" s="97">
        <f t="shared" ref="O15:O20" si="316">(O3/J3)^(1/5)-1</f>
        <v>0.21975540946693473</v>
      </c>
      <c r="P15" s="97">
        <f t="shared" ref="P15:P20" si="317">(P3/K3)^(1/5)-1</f>
        <v>0.20214493199953942</v>
      </c>
      <c r="Q15" s="97">
        <f t="shared" ref="Q15:Q20" si="318">(Q3/L3)^(1/5)-1</f>
        <v>0.29935328030539643</v>
      </c>
      <c r="R15" s="97">
        <f t="shared" ref="R15:R20" si="319">(R3/M3)^(1/5)-1</f>
        <v>0.31102162512174147</v>
      </c>
      <c r="S15" s="97">
        <f t="shared" ref="S15:S20" si="320">(S3/N3)^(1/5)-1</f>
        <v>0.29283734880064749</v>
      </c>
      <c r="T15" s="97">
        <f t="shared" ref="T15:T20" si="321">(T3/O3)^(1/5)-1</f>
        <v>0.3102146764437772</v>
      </c>
      <c r="U15" s="97">
        <f t="shared" ref="U15:U20" si="322">(U3/P3)^(1/5)-1</f>
        <v>0.3639380262552574</v>
      </c>
      <c r="V15" s="97">
        <f t="shared" ref="V15:V20" si="323">(V3/Q3)^(1/5)-1</f>
        <v>0.28693004775621556</v>
      </c>
      <c r="W15" s="97">
        <f t="shared" ref="W15:W20" si="324">(W3/R3)^(1/5)-1</f>
        <v>0.31018377005173359</v>
      </c>
      <c r="X15" s="97">
        <f t="shared" ref="X15:X20" si="325">(X3/S3)^(1/5)-1</f>
        <v>0.31539923538504366</v>
      </c>
      <c r="Y15" s="97">
        <f t="shared" ref="Y15:Y20" si="326">(Y3/T3)^(1/5)-1</f>
        <v>0.30544675486503925</v>
      </c>
      <c r="Z15" s="97">
        <f t="shared" ref="Z15:Z20" si="327">(Z3/U3)^(1/5)-1</f>
        <v>0.29466333577236004</v>
      </c>
      <c r="AA15" s="97">
        <f t="shared" ref="AA15:AA20" si="328">(AA3/V3)^(1/5)-1</f>
        <v>0.28431894737958507</v>
      </c>
      <c r="AB15" s="97">
        <f t="shared" ref="AB15:AB20" si="329">(AB3/W3)^(1/5)-1</f>
        <v>0.25885224320425682</v>
      </c>
      <c r="AC15" s="97">
        <f t="shared" ref="AC15:AC20" si="330">(AC3/X3)^(1/5)-1</f>
        <v>0.26218855898130644</v>
      </c>
      <c r="AD15" s="97">
        <f t="shared" ref="AD15:AD20" si="331">(AD3/Y3)^(1/5)-1</f>
        <v>0.24646548222927467</v>
      </c>
      <c r="AE15" s="97">
        <f t="shared" ref="AE15:AE20" si="332">(AE3/Z3)^(1/5)-1</f>
        <v>0.23943695588837666</v>
      </c>
      <c r="AF15" s="97">
        <f t="shared" ref="AF15:AF20" si="333">(AF3/AA3)^(1/5)-1</f>
        <v>0.23497639490024569</v>
      </c>
      <c r="AG15" s="97">
        <f t="shared" ref="AG15:AG20" si="334">(AG3/AB3)^(1/5)-1</f>
        <v>0.23067469507702443</v>
      </c>
      <c r="AH15" s="97">
        <f t="shared" ref="AH15:AH20" si="335">(AH3/AC3)^(1/5)-1</f>
        <v>0.199544836264687</v>
      </c>
      <c r="AI15" s="97" t="e">
        <f t="shared" ref="AI15:AI20" si="336">(AI3/AD3)^(1/5)-1</f>
        <v>#N/A</v>
      </c>
      <c r="AJ15" s="97" t="e">
        <f t="shared" ref="AJ15:AJ20" si="337">(AJ3/AE3)^(1/5)-1</f>
        <v>#N/A</v>
      </c>
      <c r="AK15" s="97" t="e">
        <f t="shared" ref="AK15:AK20" si="338">(AK3/AF3)^(1/5)-1</f>
        <v>#N/A</v>
      </c>
      <c r="AL15" s="97" t="e">
        <f t="shared" ref="AL15:AL20" si="339">(AL3/AG3)^(1/5)-1</f>
        <v>#N/A</v>
      </c>
      <c r="AM15" s="97" t="e">
        <f t="shared" ref="AM15:AM20" si="340">(AM3/AH3)^(1/5)-1</f>
        <v>#N/A</v>
      </c>
      <c r="AN15" s="97" t="e">
        <f t="shared" ref="AN15:AN20" si="341">(AN3/AI3)^(1/5)-1</f>
        <v>#N/A</v>
      </c>
      <c r="AO15" s="97" t="e">
        <f t="shared" ref="AO15:AO20" si="342">(AO3/AJ3)^(1/5)-1</f>
        <v>#N/A</v>
      </c>
      <c r="AP15" s="97" t="e">
        <f t="shared" ref="AP15:AP20" si="343">(AP3/AK3)^(1/5)-1</f>
        <v>#N/A</v>
      </c>
      <c r="AQ15" s="97" t="e">
        <f t="shared" ref="AQ15:AQ20" si="344">(AQ3/AL3)^(1/5)-1</f>
        <v>#N/A</v>
      </c>
      <c r="AR15" s="97" t="e">
        <f t="shared" ref="AR15:AR20" si="345">(AR3/AM3)^(1/5)-1</f>
        <v>#N/A</v>
      </c>
      <c r="AS15" s="97" t="e">
        <f t="shared" ref="AS15:AS20" si="346">(AS3/AN3)^(1/5)-1</f>
        <v>#N/A</v>
      </c>
      <c r="AT15" s="97" t="e">
        <f t="shared" ref="AT15:AT20" si="347">(AT3/AO3)^(1/5)-1</f>
        <v>#N/A</v>
      </c>
      <c r="AU15" s="97" t="e">
        <f t="shared" ref="AU15:AU20" si="348">(AU3/AP3)^(1/5)-1</f>
        <v>#N/A</v>
      </c>
      <c r="AV15" s="97" t="e">
        <f t="shared" ref="AV15:AV20" si="349">(AV3/AQ3)^(1/5)-1</f>
        <v>#N/A</v>
      </c>
      <c r="AW15" s="97" t="e">
        <f t="shared" ref="AW15:AW20" si="350">(AW3/AR3)^(1/5)-1</f>
        <v>#N/A</v>
      </c>
      <c r="AX15" s="97" t="e">
        <f t="shared" ref="AX15:AX20" si="351">(AX3/AS3)^(1/5)-1</f>
        <v>#N/A</v>
      </c>
      <c r="AY15" s="97" t="e">
        <f t="shared" ref="AY15:AY20" si="352">(AY3/AT3)^(1/5)-1</f>
        <v>#N/A</v>
      </c>
      <c r="AZ15" s="97" t="e">
        <f t="shared" ref="AZ15:AZ20" si="353">(AZ3/AU3)^(1/5)-1</f>
        <v>#N/A</v>
      </c>
      <c r="BA15" s="97" t="e">
        <f t="shared" ref="BA15:BA20" si="354">(BA3/AV3)^(1/5)-1</f>
        <v>#N/A</v>
      </c>
      <c r="BB15" s="97" t="e">
        <f t="shared" ref="BB15:BB20" si="355">(BB3/AW3)^(1/5)-1</f>
        <v>#N/A</v>
      </c>
      <c r="BC15" s="97" t="e">
        <f t="shared" ref="BC15:BC20" si="356">(BC3/AX3)^(1/5)-1</f>
        <v>#N/A</v>
      </c>
      <c r="BD15" s="97" t="e">
        <f t="shared" ref="BD15:BD20" si="357">(BD3/AY3)^(1/5)-1</f>
        <v>#N/A</v>
      </c>
      <c r="BE15" s="97" t="e">
        <f t="shared" ref="BE15:BE20" si="358">(BE3/AZ3)^(1/5)-1</f>
        <v>#N/A</v>
      </c>
      <c r="BF15" s="97" t="e">
        <f t="shared" ref="BF15:BF20" si="359">(BF3/BA3)^(1/5)-1</f>
        <v>#N/A</v>
      </c>
      <c r="BG15" s="97" t="e">
        <f t="shared" ref="BG15:BG20" si="360">(BG3/BB3)^(1/5)-1</f>
        <v>#N/A</v>
      </c>
      <c r="BH15" s="97" t="e">
        <f t="shared" ref="BH15:BH20" si="361">(BH3/BC3)^(1/5)-1</f>
        <v>#N/A</v>
      </c>
      <c r="BI15" s="97" t="e">
        <f t="shared" ref="BI15:BI20" si="362">(BI3/BD3)^(1/5)-1</f>
        <v>#N/A</v>
      </c>
      <c r="BJ15" s="97" t="e">
        <f t="shared" ref="BJ15:BJ20" si="363">(BJ3/BE3)^(1/5)-1</f>
        <v>#N/A</v>
      </c>
      <c r="BK15" s="97" t="e">
        <f t="shared" ref="BK15:BK20" si="364">(BK3/BF3)^(1/5)-1</f>
        <v>#N/A</v>
      </c>
      <c r="BL15" s="97" t="e">
        <f t="shared" ref="BL15:BL20" si="365">(BL3/BG3)^(1/5)-1</f>
        <v>#N/A</v>
      </c>
      <c r="BM15" s="97" t="e">
        <f t="shared" ref="BM15:BM20" si="366">(BM3/BH3)^(1/5)-1</f>
        <v>#N/A</v>
      </c>
      <c r="BN15" s="97" t="e">
        <f t="shared" ref="BN15:BN20" si="367">(BN3/BI3)^(1/5)-1</f>
        <v>#N/A</v>
      </c>
      <c r="BO15" s="97" t="e">
        <f t="shared" ref="BO15:BO20" si="368">(BO3/BJ3)^(1/5)-1</f>
        <v>#N/A</v>
      </c>
      <c r="BP15" s="97" t="e">
        <f t="shared" ref="BP15:BP20" si="369">(BP3/BK3)^(1/5)-1</f>
        <v>#N/A</v>
      </c>
      <c r="BQ15" s="97" t="e">
        <f t="shared" ref="BQ15:BQ20" si="370">(BQ3/BL3)^(1/5)-1</f>
        <v>#N/A</v>
      </c>
      <c r="BR15" s="97" t="e">
        <f t="shared" ref="BR15:BR20" si="371">(BR3/BM3)^(1/5)-1</f>
        <v>#N/A</v>
      </c>
      <c r="BS15" s="97" t="e">
        <f t="shared" ref="BS15:BS20" si="372">(BS3/BN3)^(1/5)-1</f>
        <v>#N/A</v>
      </c>
      <c r="BT15" s="97" t="e">
        <f t="shared" ref="BT15:BT20" si="373">(BT3/BO3)^(1/5)-1</f>
        <v>#N/A</v>
      </c>
      <c r="BU15" s="97" t="e">
        <f t="shared" ref="BU15:BU20" si="374">(BU3/BP3)^(1/5)-1</f>
        <v>#N/A</v>
      </c>
      <c r="BV15" s="97" t="e">
        <f t="shared" ref="BV15:BV20" si="375">(BV3/BQ3)^(1/5)-1</f>
        <v>#N/A</v>
      </c>
      <c r="BW15" s="97" t="e">
        <f t="shared" ref="BW15:BW20" si="376">(BW3/BR3)^(1/5)-1</f>
        <v>#N/A</v>
      </c>
      <c r="BX15" s="97" t="e">
        <f t="shared" ref="BX15:BX20" si="377">(BX3/BS3)^(1/5)-1</f>
        <v>#N/A</v>
      </c>
      <c r="BY15" s="97" t="e">
        <f t="shared" ref="BY15:BY20" si="378">(BY3/BT3)^(1/5)-1</f>
        <v>#N/A</v>
      </c>
      <c r="BZ15" s="97" t="e">
        <f t="shared" ref="BZ15:BZ20" si="379">(BZ3/BU3)^(1/5)-1</f>
        <v>#N/A</v>
      </c>
      <c r="CA15" s="97" t="e">
        <f t="shared" ref="CA15:CA20" si="380">(CA3/BV3)^(1/5)-1</f>
        <v>#N/A</v>
      </c>
      <c r="CB15" s="97" t="e">
        <f t="shared" ref="CB15:CB20" si="381">(CB3/BW3)^(1/5)-1</f>
        <v>#N/A</v>
      </c>
      <c r="CC15" s="97" t="e">
        <f t="shared" ref="CC15:CC20" si="382">(CC3/BX3)^(1/5)-1</f>
        <v>#N/A</v>
      </c>
      <c r="CD15" s="97" t="e">
        <f t="shared" ref="CD15:CD20" si="383">(CD3/BY3)^(1/5)-1</f>
        <v>#N/A</v>
      </c>
      <c r="CE15" s="97" t="e">
        <f t="shared" ref="CE15:CE20" si="384">(CE3/BZ3)^(1/5)-1</f>
        <v>#N/A</v>
      </c>
      <c r="CF15" s="97" t="e">
        <f t="shared" ref="CF15:CF20" si="385">(CF3/CA3)^(1/5)-1</f>
        <v>#N/A</v>
      </c>
      <c r="CG15" s="97" t="e">
        <f t="shared" ref="CG15:CG20" si="386">(CG3/CB3)^(1/5)-1</f>
        <v>#N/A</v>
      </c>
      <c r="CH15" s="97" t="e">
        <f t="shared" ref="CH15:CH20" si="387">(CH3/CC3)^(1/5)-1</f>
        <v>#N/A</v>
      </c>
      <c r="CI15" s="97" t="e">
        <f t="shared" ref="CI15:CI20" si="388">(CI3/CD3)^(1/5)-1</f>
        <v>#N/A</v>
      </c>
      <c r="CJ15" s="97" t="e">
        <f t="shared" ref="CJ15:CJ20" si="389">(CJ3/CE3)^(1/5)-1</f>
        <v>#N/A</v>
      </c>
      <c r="CK15" s="97" t="e">
        <f t="shared" ref="CK15:CK20" si="390">(CK3/CF3)^(1/5)-1</f>
        <v>#N/A</v>
      </c>
      <c r="CL15" s="97" t="e">
        <f t="shared" ref="CL15:CL20" si="391">(CL3/CG3)^(1/5)-1</f>
        <v>#N/A</v>
      </c>
      <c r="CM15" s="97" t="e">
        <f t="shared" ref="CM15:CM20" si="392">(CM3/CH3)^(1/5)-1</f>
        <v>#N/A</v>
      </c>
      <c r="CN15" s="97" t="e">
        <f t="shared" ref="CN15:CN20" si="393">(CN3/CI3)^(1/5)-1</f>
        <v>#N/A</v>
      </c>
      <c r="CO15" s="97" t="e">
        <f t="shared" ref="CO15:CO20" si="394">(CO3/CJ3)^(1/5)-1</f>
        <v>#N/A</v>
      </c>
      <c r="CP15" s="97" t="e">
        <f t="shared" ref="CP15:CP20" si="395">(CP3/CK3)^(1/5)-1</f>
        <v>#N/A</v>
      </c>
      <c r="CQ15" s="97" t="e">
        <f t="shared" ref="CQ15:CQ20" si="396">(CQ3/CL3)^(1/5)-1</f>
        <v>#N/A</v>
      </c>
      <c r="CR15" s="97" t="e">
        <f t="shared" ref="CR15:CR20" si="397">(CR3/CM3)^(1/5)-1</f>
        <v>#N/A</v>
      </c>
      <c r="CS15" s="97" t="e">
        <f t="shared" ref="CS15:CS20" si="398">(CS3/CN3)^(1/5)-1</f>
        <v>#N/A</v>
      </c>
      <c r="CT15" s="97" t="e">
        <f t="shared" ref="CT15:CT20" si="399">(CT3/CO3)^(1/5)-1</f>
        <v>#N/A</v>
      </c>
      <c r="CU15" s="97" t="e">
        <f t="shared" ref="CU15:CU20" si="400">(CU3/CP3)^(1/5)-1</f>
        <v>#N/A</v>
      </c>
      <c r="CV15" s="97" t="e">
        <f t="shared" ref="CV15:CV20" si="401">(CV3/CQ3)^(1/5)-1</f>
        <v>#N/A</v>
      </c>
      <c r="CW15" s="97" t="e">
        <f t="shared" ref="CW15:CW20" si="402">(CW3/CR3)^(1/5)-1</f>
        <v>#N/A</v>
      </c>
      <c r="CX15" s="97" t="e">
        <f t="shared" ref="CX15:CX20" si="403">(CX3/CS3)^(1/5)-1</f>
        <v>#N/A</v>
      </c>
      <c r="CY15" s="97" t="e">
        <f t="shared" ref="CY15:CY20" si="404">(CY3/CT3)^(1/5)-1</f>
        <v>#N/A</v>
      </c>
      <c r="CZ15" s="97" t="e">
        <f t="shared" ref="CZ15:CZ20" si="405">(CZ3/CU3)^(1/5)-1</f>
        <v>#N/A</v>
      </c>
      <c r="DA15" s="97" t="e">
        <f t="shared" ref="DA15:DA20" si="406">(DA3/CV3)^(1/5)-1</f>
        <v>#N/A</v>
      </c>
      <c r="DB15" s="97" t="e">
        <f t="shared" ref="DB15:DB20" si="407">(DB3/CW3)^(1/5)-1</f>
        <v>#N/A</v>
      </c>
      <c r="DC15" s="97" t="e">
        <f t="shared" ref="DC15:DC20" si="408">(DC3/CX3)^(1/5)-1</f>
        <v>#N/A</v>
      </c>
      <c r="DD15" s="97" t="e">
        <f t="shared" ref="DD15:DD20" si="409">(DD3/CY3)^(1/5)-1</f>
        <v>#N/A</v>
      </c>
      <c r="DE15" s="97" t="e">
        <f t="shared" ref="DE15:DE20" si="410">(DE3/CZ3)^(1/5)-1</f>
        <v>#N/A</v>
      </c>
      <c r="DF15" s="97" t="e">
        <f t="shared" ref="DF15:DF20" si="411">(DF3/DA3)^(1/5)-1</f>
        <v>#N/A</v>
      </c>
      <c r="DG15" s="97" t="e">
        <f t="shared" ref="DG15:DG20" si="412">(DG3/DB3)^(1/5)-1</f>
        <v>#N/A</v>
      </c>
      <c r="DH15" s="97" t="e">
        <f t="shared" ref="DH15:DH20" si="413">(DH3/DC3)^(1/5)-1</f>
        <v>#N/A</v>
      </c>
      <c r="DI15" s="97" t="e">
        <f t="shared" ref="DI15:DI20" si="414">(DI3/DD3)^(1/5)-1</f>
        <v>#N/A</v>
      </c>
      <c r="DJ15" s="97" t="e">
        <f t="shared" ref="DJ15:DJ20" si="415">(DJ3/DE3)^(1/5)-1</f>
        <v>#N/A</v>
      </c>
      <c r="DK15" s="97" t="e">
        <f t="shared" ref="DK15:DK20" si="416">(DK3/DF3)^(1/5)-1</f>
        <v>#N/A</v>
      </c>
      <c r="DL15" s="97" t="e">
        <f t="shared" ref="DL15:DL20" si="417">(DL3/DG3)^(1/5)-1</f>
        <v>#N/A</v>
      </c>
      <c r="DM15" s="97" t="e">
        <f t="shared" ref="DM15:DM20" si="418">(DM3/DH3)^(1/5)-1</f>
        <v>#N/A</v>
      </c>
      <c r="DN15" s="97" t="e">
        <f t="shared" ref="DN15:DN20" si="419">(DN3/DI3)^(1/5)-1</f>
        <v>#N/A</v>
      </c>
      <c r="DO15" s="97" t="e">
        <f t="shared" ref="DO15:DO20" si="420">(DO3/DJ3)^(1/5)-1</f>
        <v>#N/A</v>
      </c>
      <c r="DP15" s="97" t="e">
        <f t="shared" ref="DP15:DP20" si="421">(DP3/DK3)^(1/5)-1</f>
        <v>#N/A</v>
      </c>
      <c r="DQ15" s="97" t="e">
        <f t="shared" ref="DQ15:DQ20" si="422">(DQ3/DL3)^(1/5)-1</f>
        <v>#N/A</v>
      </c>
      <c r="DR15" s="97" t="e">
        <f t="shared" ref="DR15:DR20" si="423">(DR3/DM3)^(1/5)-1</f>
        <v>#N/A</v>
      </c>
      <c r="DS15" s="97" t="e">
        <f t="shared" ref="DS15:DS20" si="424">(DS3/DN3)^(1/5)-1</f>
        <v>#N/A</v>
      </c>
      <c r="DT15" s="97" t="e">
        <f t="shared" ref="DT15:DT20" si="425">(DT3/DO3)^(1/5)-1</f>
        <v>#N/A</v>
      </c>
      <c r="DU15" s="97" t="e">
        <f t="shared" ref="DU15:DU20" si="426">(DU3/DP3)^(1/5)-1</f>
        <v>#N/A</v>
      </c>
      <c r="DV15" s="97" t="e">
        <f t="shared" ref="DV15:DV20" si="427">(DV3/DQ3)^(1/5)-1</f>
        <v>#N/A</v>
      </c>
      <c r="DW15" s="97" t="e">
        <f t="shared" ref="DW15:DW20" si="428">(DW3/DR3)^(1/5)-1</f>
        <v>#N/A</v>
      </c>
      <c r="DX15" s="97" t="e">
        <f t="shared" ref="DX15:DX20" si="429">(DX3/DS3)^(1/5)-1</f>
        <v>#N/A</v>
      </c>
      <c r="DY15" s="97" t="e">
        <f t="shared" ref="DY15:DY20" si="430">(DY3/DT3)^(1/5)-1</f>
        <v>#N/A</v>
      </c>
      <c r="DZ15" s="97" t="e">
        <f t="shared" ref="DZ15:DZ20" si="431">(DZ3/DU3)^(1/5)-1</f>
        <v>#N/A</v>
      </c>
      <c r="EA15" s="97" t="e">
        <f t="shared" ref="EA15:EA20" si="432">(EA3/DV3)^(1/5)-1</f>
        <v>#N/A</v>
      </c>
      <c r="EB15" s="97" t="e">
        <f t="shared" ref="EB15:EB20" si="433">(EB3/DW3)^(1/5)-1</f>
        <v>#N/A</v>
      </c>
      <c r="EC15" s="97" t="e">
        <f t="shared" ref="EC15:EC20" si="434">(EC3/DX3)^(1/5)-1</f>
        <v>#N/A</v>
      </c>
      <c r="ED15" s="97" t="e">
        <f t="shared" ref="ED15:ED20" si="435">(ED3/DY3)^(1/5)-1</f>
        <v>#N/A</v>
      </c>
      <c r="EE15" s="97" t="e">
        <f t="shared" ref="EE15:EE20" si="436">(EE3/DZ3)^(1/5)-1</f>
        <v>#N/A</v>
      </c>
      <c r="EF15" s="97" t="e">
        <f t="shared" ref="EF15:EF20" si="437">(EF3/EA3)^(1/5)-1</f>
        <v>#N/A</v>
      </c>
      <c r="EG15" s="97" t="e">
        <f t="shared" ref="EG15:EG20" si="438">(EG3/EB3)^(1/5)-1</f>
        <v>#N/A</v>
      </c>
      <c r="EH15" s="97" t="e">
        <f t="shared" ref="EH15:EH20" si="439">(EH3/EC3)^(1/5)-1</f>
        <v>#N/A</v>
      </c>
      <c r="EI15" s="97" t="e">
        <f t="shared" ref="EI15:EI20" si="440">(EI3/ED3)^(1/5)-1</f>
        <v>#N/A</v>
      </c>
      <c r="EJ15" s="97" t="e">
        <f t="shared" ref="EJ15:EJ20" si="441">(EJ3/EE3)^(1/5)-1</f>
        <v>#N/A</v>
      </c>
      <c r="EK15" s="97" t="e">
        <f t="shared" ref="EK15:EK20" si="442">(EK3/EF3)^(1/5)-1</f>
        <v>#N/A</v>
      </c>
      <c r="EL15" s="97" t="e">
        <f t="shared" ref="EL15:EL20" si="443">(EL3/EG3)^(1/5)-1</f>
        <v>#N/A</v>
      </c>
      <c r="EM15" s="97" t="e">
        <f t="shared" ref="EM15:EM20" si="444">(EM3/EH3)^(1/5)-1</f>
        <v>#N/A</v>
      </c>
      <c r="EN15" s="97" t="e">
        <f t="shared" ref="EN15:EN20" si="445">(EN3/EI3)^(1/5)-1</f>
        <v>#N/A</v>
      </c>
      <c r="EO15" s="97" t="e">
        <f t="shared" ref="EO15:EO20" si="446">(EO3/EJ3)^(1/5)-1</f>
        <v>#N/A</v>
      </c>
      <c r="EP15" s="97" t="e">
        <f t="shared" ref="EP15:EP20" si="447">(EP3/EK3)^(1/5)-1</f>
        <v>#N/A</v>
      </c>
      <c r="EQ15" s="97" t="e">
        <f t="shared" ref="EQ15:EQ20" si="448">(EQ3/EL3)^(1/5)-1</f>
        <v>#N/A</v>
      </c>
      <c r="ER15" s="97" t="e">
        <f t="shared" ref="ER15:ER20" si="449">(ER3/EM3)^(1/5)-1</f>
        <v>#N/A</v>
      </c>
      <c r="ES15" s="97" t="e">
        <f t="shared" ref="ES15:ES20" si="450">(ES3/EN3)^(1/5)-1</f>
        <v>#N/A</v>
      </c>
      <c r="ET15" s="97" t="e">
        <f t="shared" ref="ET15:ET20" si="451">(ET3/EO3)^(1/5)-1</f>
        <v>#N/A</v>
      </c>
      <c r="EU15" s="97" t="e">
        <f t="shared" ref="EU15:EU20" si="452">(EU3/EP3)^(1/5)-1</f>
        <v>#N/A</v>
      </c>
      <c r="EV15" s="97" t="e">
        <f t="shared" ref="EV15:EV20" si="453">(EV3/EQ3)^(1/5)-1</f>
        <v>#N/A</v>
      </c>
      <c r="EW15" s="97" t="e">
        <f t="shared" ref="EW15:EW20" si="454">(EW3/ER3)^(1/5)-1</f>
        <v>#N/A</v>
      </c>
      <c r="EX15" s="97" t="e">
        <f t="shared" ref="EX15:EX20" si="455">(EX3/ES3)^(1/5)-1</f>
        <v>#N/A</v>
      </c>
      <c r="EY15" s="97" t="e">
        <f t="shared" ref="EY15:EY20" si="456">(EY3/ET3)^(1/5)-1</f>
        <v>#N/A</v>
      </c>
      <c r="EZ15" s="97" t="e">
        <f t="shared" ref="EZ15:EZ20" si="457">(EZ3/EU3)^(1/5)-1</f>
        <v>#N/A</v>
      </c>
      <c r="FA15" s="97" t="e">
        <f t="shared" ref="FA15:FA20" si="458">(FA3/EV3)^(1/5)-1</f>
        <v>#N/A</v>
      </c>
      <c r="FB15" s="97" t="e">
        <f t="shared" ref="FB15:FB20" si="459">(FB3/EW3)^(1/5)-1</f>
        <v>#N/A</v>
      </c>
      <c r="FC15" s="97" t="e">
        <f t="shared" ref="FC15:FC20" si="460">(FC3/EX3)^(1/5)-1</f>
        <v>#N/A</v>
      </c>
      <c r="FD15" s="97" t="e">
        <f t="shared" ref="FD15:FD20" si="461">(FD3/EY3)^(1/5)-1</f>
        <v>#N/A</v>
      </c>
      <c r="FE15" s="97" t="e">
        <f t="shared" ref="FE15:FE20" si="462">(FE3/EZ3)^(1/5)-1</f>
        <v>#N/A</v>
      </c>
      <c r="FF15" s="97" t="e">
        <f t="shared" ref="FF15:FF20" si="463">(FF3/FA3)^(1/5)-1</f>
        <v>#N/A</v>
      </c>
      <c r="FG15" s="97" t="e">
        <f t="shared" ref="FG15:FG20" si="464">(FG3/FB3)^(1/5)-1</f>
        <v>#N/A</v>
      </c>
      <c r="FH15" s="97" t="e">
        <f t="shared" ref="FH15:FH20" si="465">(FH3/FC3)^(1/5)-1</f>
        <v>#N/A</v>
      </c>
      <c r="FI15" s="97" t="e">
        <f t="shared" ref="FI15:FI20" si="466">(FI3/FD3)^(1/5)-1</f>
        <v>#N/A</v>
      </c>
      <c r="FJ15" s="97" t="e">
        <f t="shared" ref="FJ15:FJ20" si="467">(FJ3/FE3)^(1/5)-1</f>
        <v>#N/A</v>
      </c>
      <c r="FK15" s="97" t="e">
        <f t="shared" ref="FK15:FK20" si="468">(FK3/FF3)^(1/5)-1</f>
        <v>#N/A</v>
      </c>
      <c r="FL15" s="97" t="e">
        <f t="shared" ref="FL15:FL20" si="469">(FL3/FG3)^(1/5)-1</f>
        <v>#N/A</v>
      </c>
      <c r="FM15" s="97" t="e">
        <f t="shared" ref="FM15:FM20" si="470">(FM3/FH3)^(1/5)-1</f>
        <v>#N/A</v>
      </c>
      <c r="FN15" s="97" t="e">
        <f t="shared" ref="FN15:FN20" si="471">(FN3/FI3)^(1/5)-1</f>
        <v>#N/A</v>
      </c>
      <c r="FO15" s="97" t="e">
        <f t="shared" ref="FO15:FO20" si="472">(FO3/FJ3)^(1/5)-1</f>
        <v>#N/A</v>
      </c>
      <c r="FP15" s="97" t="e">
        <f t="shared" ref="FP15:FP20" si="473">(FP3/FK3)^(1/5)-1</f>
        <v>#N/A</v>
      </c>
      <c r="FQ15" s="97" t="e">
        <f t="shared" ref="FQ15:FQ20" si="474">(FQ3/FL3)^(1/5)-1</f>
        <v>#N/A</v>
      </c>
      <c r="FR15" s="97" t="e">
        <f t="shared" ref="FR15:FR20" si="475">(FR3/FM3)^(1/5)-1</f>
        <v>#N/A</v>
      </c>
      <c r="FS15" s="97" t="e">
        <f t="shared" ref="FS15:FS20" si="476">(FS3/FN3)^(1/5)-1</f>
        <v>#N/A</v>
      </c>
      <c r="FT15" s="97" t="e">
        <f t="shared" ref="FT15:FT20" si="477">(FT3/FO3)^(1/5)-1</f>
        <v>#N/A</v>
      </c>
      <c r="FU15" s="97" t="e">
        <f t="shared" ref="FU15:FU20" si="478">(FU3/FP3)^(1/5)-1</f>
        <v>#N/A</v>
      </c>
      <c r="FV15" s="97" t="e">
        <f t="shared" ref="FV15:FV20" si="479">(FV3/FQ3)^(1/5)-1</f>
        <v>#N/A</v>
      </c>
      <c r="FW15" s="97" t="e">
        <f t="shared" ref="FW15:FW20" si="480">(FW3/FR3)^(1/5)-1</f>
        <v>#N/A</v>
      </c>
      <c r="FX15" s="97" t="e">
        <f t="shared" ref="FX15:FX20" si="481">(FX3/FS3)^(1/5)-1</f>
        <v>#N/A</v>
      </c>
      <c r="FY15" s="97" t="e">
        <f t="shared" ref="FY15:FY20" si="482">(FY3/FT3)^(1/5)-1</f>
        <v>#N/A</v>
      </c>
      <c r="FZ15" s="97" t="e">
        <f t="shared" ref="FZ15:FZ20" si="483">(FZ3/FU3)^(1/5)-1</f>
        <v>#N/A</v>
      </c>
      <c r="GA15" s="97" t="e">
        <f t="shared" ref="GA15:GA20" si="484">(GA3/FV3)^(1/5)-1</f>
        <v>#N/A</v>
      </c>
      <c r="GB15" s="97" t="e">
        <f t="shared" ref="GB15:GB20" si="485">(GB3/FW3)^(1/5)-1</f>
        <v>#N/A</v>
      </c>
      <c r="GC15" s="97" t="e">
        <f t="shared" ref="GC15:GC20" si="486">(GC3/FX3)^(1/5)-1</f>
        <v>#N/A</v>
      </c>
      <c r="GD15" s="97" t="e">
        <f t="shared" ref="GD15:GD20" si="487">(GD3/FY3)^(1/5)-1</f>
        <v>#N/A</v>
      </c>
      <c r="GE15" s="97" t="e">
        <f t="shared" ref="GE15:GE20" si="488">(GE3/FZ3)^(1/5)-1</f>
        <v>#N/A</v>
      </c>
      <c r="GF15" s="97" t="e">
        <f t="shared" ref="GF15:GF20" si="489">(GF3/GA3)^(1/5)-1</f>
        <v>#N/A</v>
      </c>
      <c r="GG15" s="97" t="e">
        <f t="shared" ref="GG15:GG20" si="490">(GG3/GB3)^(1/5)-1</f>
        <v>#N/A</v>
      </c>
      <c r="GH15" s="97" t="e">
        <f t="shared" ref="GH15:GH20" si="491">(GH3/GC3)^(1/5)-1</f>
        <v>#N/A</v>
      </c>
      <c r="GI15" s="97" t="e">
        <f t="shared" ref="GI15:GI20" si="492">(GI3/GD3)^(1/5)-1</f>
        <v>#N/A</v>
      </c>
      <c r="GJ15" s="97" t="e">
        <f t="shared" ref="GJ15:GJ20" si="493">(GJ3/GE3)^(1/5)-1</f>
        <v>#N/A</v>
      </c>
      <c r="GK15" s="97" t="e">
        <f t="shared" ref="GK15:GK20" si="494">(GK3/GF3)^(1/5)-1</f>
        <v>#N/A</v>
      </c>
      <c r="GL15" s="97" t="e">
        <f t="shared" ref="GL15:GL20" si="495">(GL3/GG3)^(1/5)-1</f>
        <v>#N/A</v>
      </c>
      <c r="GM15" s="97" t="e">
        <f t="shared" ref="GM15:GM20" si="496">(GM3/GH3)^(1/5)-1</f>
        <v>#N/A</v>
      </c>
      <c r="GN15" s="97" t="e">
        <f t="shared" ref="GN15:GN20" si="497">(GN3/GI3)^(1/5)-1</f>
        <v>#N/A</v>
      </c>
      <c r="GO15" s="97" t="e">
        <f t="shared" ref="GO15:GO20" si="498">(GO3/GJ3)^(1/5)-1</f>
        <v>#N/A</v>
      </c>
      <c r="GP15" s="97" t="e">
        <f t="shared" ref="GP15:GP20" si="499">(GP3/GK3)^(1/5)-1</f>
        <v>#N/A</v>
      </c>
      <c r="GQ15" s="97" t="e">
        <f t="shared" ref="GQ15:GQ20" si="500">(GQ3/GL3)^(1/5)-1</f>
        <v>#N/A</v>
      </c>
      <c r="GR15" s="97" t="e">
        <f t="shared" ref="GR15:GR20" si="501">(GR3/GM3)^(1/5)-1</f>
        <v>#N/A</v>
      </c>
      <c r="GS15" s="97" t="e">
        <f t="shared" ref="GS15:GS20" si="502">(GS3/GN3)^(1/5)-1</f>
        <v>#N/A</v>
      </c>
      <c r="GT15" s="97" t="e">
        <f t="shared" ref="GT15:GT20" si="503">(GT3/GO3)^(1/5)-1</f>
        <v>#N/A</v>
      </c>
      <c r="GU15" s="97" t="e">
        <f t="shared" ref="GU15:GU20" si="504">(GU3/GP3)^(1/5)-1</f>
        <v>#N/A</v>
      </c>
      <c r="GV15" s="97" t="e">
        <f t="shared" ref="GV15:GV20" si="505">(GV3/GQ3)^(1/5)-1</f>
        <v>#N/A</v>
      </c>
      <c r="GW15" s="97" t="e">
        <f t="shared" ref="GW15:GW20" si="506">(GW3/GR3)^(1/5)-1</f>
        <v>#N/A</v>
      </c>
      <c r="GX15" s="97" t="e">
        <f t="shared" ref="GX15:GX20" si="507">(GX3/GS3)^(1/5)-1</f>
        <v>#N/A</v>
      </c>
      <c r="GY15" s="97" t="e">
        <f t="shared" ref="GY15:GY20" si="508">(GY3/GT3)^(1/5)-1</f>
        <v>#N/A</v>
      </c>
      <c r="GZ15" s="97" t="e">
        <f t="shared" ref="GZ15:GZ20" si="509">(GZ3/GU3)^(1/5)-1</f>
        <v>#N/A</v>
      </c>
      <c r="HA15" s="97" t="e">
        <f t="shared" ref="HA15:HA20" si="510">(HA3/GV3)^(1/5)-1</f>
        <v>#N/A</v>
      </c>
      <c r="HB15" s="97" t="e">
        <f t="shared" ref="HB15:HB20" si="511">(HB3/GW3)^(1/5)-1</f>
        <v>#N/A</v>
      </c>
      <c r="HC15" s="97" t="e">
        <f t="shared" ref="HC15:HC20" si="512">(HC3/GX3)^(1/5)-1</f>
        <v>#N/A</v>
      </c>
      <c r="HD15" s="97" t="e">
        <f t="shared" ref="HD15:HD20" si="513">(HD3/GY3)^(1/5)-1</f>
        <v>#N/A</v>
      </c>
      <c r="HE15" s="97" t="e">
        <f t="shared" ref="HE15:HE20" si="514">(HE3/GZ3)^(1/5)-1</f>
        <v>#N/A</v>
      </c>
      <c r="HF15" s="97" t="e">
        <f t="shared" ref="HF15:HF20" si="515">(HF3/HA3)^(1/5)-1</f>
        <v>#N/A</v>
      </c>
      <c r="HG15" s="97" t="e">
        <f t="shared" ref="HG15:HG20" si="516">(HG3/HB3)^(1/5)-1</f>
        <v>#N/A</v>
      </c>
      <c r="HH15" s="97" t="e">
        <f t="shared" ref="HH15:HH20" si="517">(HH3/HC3)^(1/5)-1</f>
        <v>#N/A</v>
      </c>
      <c r="HI15" s="97" t="e">
        <f t="shared" ref="HI15:HI20" si="518">(HI3/HD3)^(1/5)-1</f>
        <v>#N/A</v>
      </c>
      <c r="HJ15" s="97" t="e">
        <f t="shared" ref="HJ15:HJ20" si="519">(HJ3/HE3)^(1/5)-1</f>
        <v>#N/A</v>
      </c>
      <c r="HK15" s="97" t="e">
        <f t="shared" ref="HK15:HK20" si="520">(HK3/HF3)^(1/5)-1</f>
        <v>#N/A</v>
      </c>
      <c r="HL15" s="97" t="e">
        <f t="shared" ref="HL15:HL20" si="521">(HL3/HG3)^(1/5)-1</f>
        <v>#N/A</v>
      </c>
      <c r="HM15" s="97" t="e">
        <f t="shared" ref="HM15:HM20" si="522">(HM3/HH3)^(1/5)-1</f>
        <v>#N/A</v>
      </c>
      <c r="HN15" s="97" t="e">
        <f t="shared" ref="HN15:HN20" si="523">(HN3/HI3)^(1/5)-1</f>
        <v>#N/A</v>
      </c>
      <c r="HO15" s="97" t="e">
        <f t="shared" ref="HO15:HO20" si="524">(HO3/HJ3)^(1/5)-1</f>
        <v>#N/A</v>
      </c>
      <c r="HP15" s="97" t="e">
        <f t="shared" ref="HP15:HP20" si="525">(HP3/HK3)^(1/5)-1</f>
        <v>#N/A</v>
      </c>
      <c r="HQ15" s="97" t="e">
        <f t="shared" ref="HQ15:HQ20" si="526">(HQ3/HL3)^(1/5)-1</f>
        <v>#N/A</v>
      </c>
      <c r="HR15" s="97" t="e">
        <f t="shared" ref="HR15:HR20" si="527">(HR3/HM3)^(1/5)-1</f>
        <v>#N/A</v>
      </c>
      <c r="HS15" s="97" t="e">
        <f t="shared" ref="HS15:HS20" si="528">(HS3/HN3)^(1/5)-1</f>
        <v>#N/A</v>
      </c>
      <c r="HT15" s="97" t="e">
        <f t="shared" ref="HT15:HT20" si="529">(HT3/HO3)^(1/5)-1</f>
        <v>#N/A</v>
      </c>
      <c r="HU15" s="97" t="e">
        <f t="shared" ref="HU15:HU20" si="530">(HU3/HP3)^(1/5)-1</f>
        <v>#N/A</v>
      </c>
      <c r="HV15" s="97" t="e">
        <f t="shared" ref="HV15:HV20" si="531">(HV3/HQ3)^(1/5)-1</f>
        <v>#N/A</v>
      </c>
      <c r="HW15" s="97" t="e">
        <f t="shared" ref="HW15:HW20" si="532">(HW3/HR3)^(1/5)-1</f>
        <v>#N/A</v>
      </c>
      <c r="HX15" s="97" t="e">
        <f t="shared" ref="HX15:HX20" si="533">(HX3/HS3)^(1/5)-1</f>
        <v>#N/A</v>
      </c>
      <c r="HY15" s="97" t="e">
        <f t="shared" ref="HY15:HY20" si="534">(HY3/HT3)^(1/5)-1</f>
        <v>#N/A</v>
      </c>
      <c r="HZ15" s="97" t="e">
        <f t="shared" ref="HZ15:HZ20" si="535">(HZ3/HU3)^(1/5)-1</f>
        <v>#N/A</v>
      </c>
      <c r="IA15" s="97" t="e">
        <f t="shared" ref="IA15:IA20" si="536">(IA3/HV3)^(1/5)-1</f>
        <v>#N/A</v>
      </c>
      <c r="IB15" s="97" t="e">
        <f t="shared" ref="IB15:IB20" si="537">(IB3/HW3)^(1/5)-1</f>
        <v>#N/A</v>
      </c>
      <c r="IC15" s="97" t="e">
        <f t="shared" ref="IC15:IC20" si="538">(IC3/HX3)^(1/5)-1</f>
        <v>#N/A</v>
      </c>
      <c r="ID15" s="97" t="e">
        <f t="shared" ref="ID15:ID20" si="539">(ID3/HY3)^(1/5)-1</f>
        <v>#N/A</v>
      </c>
      <c r="IE15" s="97" t="e">
        <f t="shared" ref="IE15:IE20" si="540">(IE3/HZ3)^(1/5)-1</f>
        <v>#N/A</v>
      </c>
      <c r="IF15" s="97" t="e">
        <f t="shared" ref="IF15:IF20" si="541">(IF3/IA3)^(1/5)-1</f>
        <v>#N/A</v>
      </c>
      <c r="IG15" s="97" t="e">
        <f t="shared" ref="IG15:IG20" si="542">(IG3/IB3)^(1/5)-1</f>
        <v>#N/A</v>
      </c>
      <c r="IH15" s="97" t="e">
        <f t="shared" ref="IH15:IH20" si="543">(IH3/IC3)^(1/5)-1</f>
        <v>#N/A</v>
      </c>
      <c r="II15" s="97" t="e">
        <f t="shared" ref="II15:II20" si="544">(II3/ID3)^(1/5)-1</f>
        <v>#N/A</v>
      </c>
      <c r="IJ15" s="97" t="e">
        <f t="shared" ref="IJ15:IJ20" si="545">(IJ3/IE3)^(1/5)-1</f>
        <v>#N/A</v>
      </c>
      <c r="IK15" s="97" t="e">
        <f t="shared" ref="IK15:IK20" si="546">(IK3/IF3)^(1/5)-1</f>
        <v>#N/A</v>
      </c>
      <c r="IL15" s="97" t="e">
        <f t="shared" ref="IL15:IL20" si="547">(IL3/IG3)^(1/5)-1</f>
        <v>#N/A</v>
      </c>
      <c r="IM15" s="97" t="e">
        <f t="shared" ref="IM15:IM20" si="548">(IM3/IH3)^(1/5)-1</f>
        <v>#N/A</v>
      </c>
      <c r="IN15" s="97" t="e">
        <f t="shared" ref="IN15:IN20" si="549">(IN3/II3)^(1/5)-1</f>
        <v>#N/A</v>
      </c>
      <c r="IO15" s="97" t="e">
        <f t="shared" ref="IO15:IO20" si="550">(IO3/IJ3)^(1/5)-1</f>
        <v>#N/A</v>
      </c>
      <c r="IP15" s="97" t="e">
        <f t="shared" ref="IP15:IP20" si="551">(IP3/IK3)^(1/5)-1</f>
        <v>#N/A</v>
      </c>
      <c r="IQ15" s="97" t="e">
        <f t="shared" ref="IQ15:IQ20" si="552">(IQ3/IL3)^(1/5)-1</f>
        <v>#N/A</v>
      </c>
      <c r="IR15" s="97" t="e">
        <f t="shared" ref="IR15:IR20" si="553">(IR3/IM3)^(1/5)-1</f>
        <v>#N/A</v>
      </c>
      <c r="IS15" s="97" t="e">
        <f t="shared" ref="IS15:IS20" si="554">(IS3/IN3)^(1/5)-1</f>
        <v>#N/A</v>
      </c>
      <c r="IT15" s="97" t="e">
        <f t="shared" ref="IT15:IT20" si="555">(IT3/IO3)^(1/5)-1</f>
        <v>#N/A</v>
      </c>
      <c r="IU15" s="97" t="e">
        <f t="shared" ref="IU15:IU20" si="556">(IU3/IP3)^(1/5)-1</f>
        <v>#N/A</v>
      </c>
      <c r="IV15" s="97" t="e">
        <f t="shared" ref="IV15:IV20" si="557">(IV3/IQ3)^(1/5)-1</f>
        <v>#N/A</v>
      </c>
      <c r="IW15" s="97" t="e">
        <f t="shared" ref="IW15:IW20" si="558">(IW3/IR3)^(1/5)-1</f>
        <v>#N/A</v>
      </c>
      <c r="IX15" s="97" t="e">
        <f t="shared" ref="IX15:IX20" si="559">(IX3/IS3)^(1/5)-1</f>
        <v>#N/A</v>
      </c>
      <c r="IY15" s="97" t="e">
        <f t="shared" ref="IY15:IY20" si="560">(IY3/IT3)^(1/5)-1</f>
        <v>#N/A</v>
      </c>
      <c r="IZ15" s="97" t="e">
        <f t="shared" ref="IZ15:IZ20" si="561">(IZ3/IU3)^(1/5)-1</f>
        <v>#N/A</v>
      </c>
      <c r="JA15" s="97" t="e">
        <f t="shared" ref="JA15:JA20" si="562">(JA3/IV3)^(1/5)-1</f>
        <v>#N/A</v>
      </c>
      <c r="JB15" s="97" t="e">
        <f t="shared" ref="JB15:JB20" si="563">(JB3/IW3)^(1/5)-1</f>
        <v>#N/A</v>
      </c>
      <c r="JC15" s="97" t="e">
        <f t="shared" ref="JC15:JC20" si="564">(JC3/IX3)^(1/5)-1</f>
        <v>#N/A</v>
      </c>
      <c r="JD15" s="97" t="e">
        <f t="shared" ref="JD15:JD20" si="565">(JD3/IY3)^(1/5)-1</f>
        <v>#N/A</v>
      </c>
      <c r="JE15" s="97" t="e">
        <f t="shared" ref="JE15:JE20" si="566">(JE3/IZ3)^(1/5)-1</f>
        <v>#N/A</v>
      </c>
      <c r="JF15" s="97" t="e">
        <f t="shared" ref="JF15:JF20" si="567">(JF3/JA3)^(1/5)-1</f>
        <v>#N/A</v>
      </c>
      <c r="JG15" s="97" t="e">
        <f t="shared" ref="JG15:JG20" si="568">(JG3/JB3)^(1/5)-1</f>
        <v>#N/A</v>
      </c>
      <c r="JH15" s="97" t="e">
        <f t="shared" ref="JH15:JH20" si="569">(JH3/JC3)^(1/5)-1</f>
        <v>#N/A</v>
      </c>
      <c r="JI15" s="97" t="e">
        <f t="shared" ref="JI15:JI20" si="570">(JI3/JD3)^(1/5)-1</f>
        <v>#N/A</v>
      </c>
      <c r="JJ15" s="97" t="e">
        <f t="shared" ref="JJ15:JJ20" si="571">(JJ3/JE3)^(1/5)-1</f>
        <v>#N/A</v>
      </c>
      <c r="JK15" s="97" t="e">
        <f t="shared" ref="JK15:JK20" si="572">(JK3/JF3)^(1/5)-1</f>
        <v>#N/A</v>
      </c>
      <c r="JL15" s="97" t="e">
        <f t="shared" ref="JL15:JL20" si="573">(JL3/JG3)^(1/5)-1</f>
        <v>#N/A</v>
      </c>
      <c r="JM15" s="97" t="e">
        <f t="shared" ref="JM15:JM20" si="574">(JM3/JH3)^(1/5)-1</f>
        <v>#N/A</v>
      </c>
      <c r="JN15" s="97" t="e">
        <f t="shared" ref="JN15:JN20" si="575">(JN3/JI3)^(1/5)-1</f>
        <v>#N/A</v>
      </c>
      <c r="JO15" s="97" t="e">
        <f t="shared" ref="JO15:JO20" si="576">(JO3/JJ3)^(1/5)-1</f>
        <v>#N/A</v>
      </c>
      <c r="JP15" s="97" t="e">
        <f t="shared" ref="JP15:JP20" si="577">(JP3/JK3)^(1/5)-1</f>
        <v>#N/A</v>
      </c>
      <c r="JQ15" s="97" t="e">
        <f t="shared" ref="JQ15:JQ20" si="578">(JQ3/JL3)^(1/5)-1</f>
        <v>#N/A</v>
      </c>
      <c r="JR15" s="97" t="e">
        <f t="shared" ref="JR15:JR20" si="579">(JR3/JM3)^(1/5)-1</f>
        <v>#N/A</v>
      </c>
      <c r="JS15" s="97" t="e">
        <f t="shared" ref="JS15:JS20" si="580">(JS3/JN3)^(1/5)-1</f>
        <v>#N/A</v>
      </c>
      <c r="JT15" s="97" t="e">
        <f t="shared" ref="JT15:JT20" si="581">(JT3/JO3)^(1/5)-1</f>
        <v>#N/A</v>
      </c>
      <c r="JU15" s="97" t="e">
        <f t="shared" ref="JU15:JU20" si="582">(JU3/JP3)^(1/5)-1</f>
        <v>#N/A</v>
      </c>
      <c r="JV15" s="97" t="e">
        <f t="shared" ref="JV15:JV20" si="583">(JV3/JQ3)^(1/5)-1</f>
        <v>#N/A</v>
      </c>
      <c r="JW15" s="97" t="e">
        <f t="shared" ref="JW15:JW20" si="584">(JW3/JR3)^(1/5)-1</f>
        <v>#N/A</v>
      </c>
      <c r="JX15" s="97" t="e">
        <f t="shared" ref="JX15:JX20" si="585">(JX3/JS3)^(1/5)-1</f>
        <v>#N/A</v>
      </c>
      <c r="JY15" s="97" t="e">
        <f t="shared" ref="JY15:JY20" si="586">(JY3/JT3)^(1/5)-1</f>
        <v>#N/A</v>
      </c>
      <c r="JZ15" s="97" t="e">
        <f t="shared" ref="JZ15:JZ20" si="587">(JZ3/JU3)^(1/5)-1</f>
        <v>#N/A</v>
      </c>
      <c r="KA15" s="97" t="e">
        <f t="shared" ref="KA15:KA20" si="588">(KA3/JV3)^(1/5)-1</f>
        <v>#N/A</v>
      </c>
      <c r="KB15" s="97" t="e">
        <f t="shared" ref="KB15:KB20" si="589">(KB3/JW3)^(1/5)-1</f>
        <v>#N/A</v>
      </c>
      <c r="KC15" s="97" t="e">
        <f t="shared" ref="KC15:KC20" si="590">(KC3/JX3)^(1/5)-1</f>
        <v>#N/A</v>
      </c>
      <c r="KD15" s="97" t="e">
        <f t="shared" ref="KD15:KD20" si="591">(KD3/JY3)^(1/5)-1</f>
        <v>#N/A</v>
      </c>
      <c r="KE15" s="97" t="e">
        <f t="shared" ref="KE15:KE20" si="592">(KE3/JZ3)^(1/5)-1</f>
        <v>#N/A</v>
      </c>
      <c r="KF15" s="97" t="e">
        <f t="shared" ref="KF15:KF20" si="593">(KF3/KA3)^(1/5)-1</f>
        <v>#N/A</v>
      </c>
      <c r="KG15" s="97" t="e">
        <f t="shared" ref="KG15:KG20" si="594">(KG3/KB3)^(1/5)-1</f>
        <v>#N/A</v>
      </c>
      <c r="KH15" s="97" t="e">
        <f t="shared" ref="KH15:KH20" si="595">(KH3/KC3)^(1/5)-1</f>
        <v>#N/A</v>
      </c>
      <c r="KI15" s="97" t="e">
        <f t="shared" ref="KI15:KI20" si="596">(KI3/KD3)^(1/5)-1</f>
        <v>#N/A</v>
      </c>
      <c r="KJ15" s="97" t="e">
        <f t="shared" ref="KJ15:KJ20" si="597">(KJ3/KE3)^(1/5)-1</f>
        <v>#N/A</v>
      </c>
      <c r="KK15" s="97" t="e">
        <f t="shared" ref="KK15:KK20" si="598">(KK3/KF3)^(1/5)-1</f>
        <v>#N/A</v>
      </c>
      <c r="KL15" s="97" t="e">
        <f t="shared" ref="KL15:KL20" si="599">(KL3/KG3)^(1/5)-1</f>
        <v>#N/A</v>
      </c>
      <c r="KM15" s="97" t="e">
        <f t="shared" ref="KM15:KM20" si="600">(KM3/KH3)^(1/5)-1</f>
        <v>#N/A</v>
      </c>
      <c r="KN15" s="97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7">
        <f t="shared" si="308"/>
        <v>0.27730844458753978</v>
      </c>
      <c r="H16" s="97">
        <f t="shared" si="309"/>
        <v>0.34080129120845726</v>
      </c>
      <c r="I16" s="97">
        <f t="shared" si="310"/>
        <v>0.35967663308005049</v>
      </c>
      <c r="J16" s="97">
        <f t="shared" si="311"/>
        <v>0.38494617954187293</v>
      </c>
      <c r="K16" s="97">
        <f t="shared" si="312"/>
        <v>0.38539221705130888</v>
      </c>
      <c r="L16" s="97">
        <f t="shared" si="313"/>
        <v>0.42101107206219512</v>
      </c>
      <c r="M16" s="97">
        <f t="shared" si="314"/>
        <v>0.34980339295560592</v>
      </c>
      <c r="N16" s="97">
        <f t="shared" si="315"/>
        <v>0.35884774755253868</v>
      </c>
      <c r="O16" s="97">
        <f t="shared" si="316"/>
        <v>0.34041550455524372</v>
      </c>
      <c r="P16" s="97">
        <f t="shared" si="317"/>
        <v>0.33645250318244213</v>
      </c>
      <c r="Q16" s="97">
        <f t="shared" si="318"/>
        <v>0.33231788128216078</v>
      </c>
      <c r="R16" s="97">
        <f t="shared" si="319"/>
        <v>0.3424791746486191</v>
      </c>
      <c r="S16" s="97">
        <f t="shared" si="320"/>
        <v>0.28171221735965468</v>
      </c>
      <c r="T16" s="97">
        <f t="shared" si="321"/>
        <v>0.25492160987594636</v>
      </c>
      <c r="U16" s="97">
        <f t="shared" si="322"/>
        <v>0.23447369897092529</v>
      </c>
      <c r="V16" s="97">
        <f t="shared" si="323"/>
        <v>0.21146029844402792</v>
      </c>
      <c r="W16" s="97">
        <f t="shared" si="324"/>
        <v>0.1976045251825298</v>
      </c>
      <c r="X16" s="97">
        <f t="shared" si="325"/>
        <v>0.18658320648415172</v>
      </c>
      <c r="Y16" s="97">
        <f t="shared" si="326"/>
        <v>0.18765589049477471</v>
      </c>
      <c r="Z16" s="97">
        <f t="shared" si="327"/>
        <v>0.17386023594831235</v>
      </c>
      <c r="AA16" s="97">
        <f t="shared" si="328"/>
        <v>0.17459777940285015</v>
      </c>
      <c r="AB16" s="97">
        <f t="shared" si="329"/>
        <v>0.16950078584955053</v>
      </c>
      <c r="AC16" s="97">
        <f t="shared" si="330"/>
        <v>0.15332819337264647</v>
      </c>
      <c r="AD16" s="97">
        <f t="shared" si="331"/>
        <v>0.14903551336301368</v>
      </c>
      <c r="AE16" s="97">
        <f t="shared" si="332"/>
        <v>0.13225144758789309</v>
      </c>
      <c r="AF16" s="97">
        <f t="shared" si="333"/>
        <v>0.11230028889083132</v>
      </c>
      <c r="AG16" s="97">
        <f t="shared" si="334"/>
        <v>0.10774427335701375</v>
      </c>
      <c r="AH16" s="97">
        <f t="shared" si="335"/>
        <v>0.10525299086988382</v>
      </c>
      <c r="AI16" s="97">
        <f t="shared" si="336"/>
        <v>9.5869448379488187E-2</v>
      </c>
      <c r="AJ16" s="97">
        <f t="shared" si="337"/>
        <v>9.0880533332673652E-2</v>
      </c>
      <c r="AK16" s="97">
        <f t="shared" si="338"/>
        <v>8.6322401421550454E-2</v>
      </c>
      <c r="AL16" s="97">
        <f t="shared" si="339"/>
        <v>7.5687121248160683E-2</v>
      </c>
      <c r="AM16" s="97">
        <f t="shared" si="340"/>
        <v>6.7817652484895463E-2</v>
      </c>
      <c r="AN16" s="97">
        <f t="shared" si="341"/>
        <v>6.3739860262186365E-2</v>
      </c>
      <c r="AO16" s="97">
        <f t="shared" si="342"/>
        <v>5.7950555628943023E-2</v>
      </c>
      <c r="AP16" s="97">
        <f t="shared" si="343"/>
        <v>5.0335707650636996E-2</v>
      </c>
      <c r="AQ16" s="97" t="e">
        <f t="shared" si="344"/>
        <v>#N/A</v>
      </c>
      <c r="AR16" s="97" t="e">
        <f t="shared" si="345"/>
        <v>#N/A</v>
      </c>
      <c r="AS16" s="97" t="e">
        <f t="shared" si="346"/>
        <v>#N/A</v>
      </c>
      <c r="AT16" s="97" t="e">
        <f t="shared" si="347"/>
        <v>#N/A</v>
      </c>
      <c r="AU16" s="97" t="e">
        <f t="shared" si="348"/>
        <v>#N/A</v>
      </c>
      <c r="AV16" s="97" t="e">
        <f t="shared" si="349"/>
        <v>#N/A</v>
      </c>
      <c r="AW16" s="97" t="e">
        <f t="shared" si="350"/>
        <v>#N/A</v>
      </c>
      <c r="AX16" s="97" t="e">
        <f t="shared" si="351"/>
        <v>#N/A</v>
      </c>
      <c r="AY16" s="97" t="e">
        <f t="shared" si="352"/>
        <v>#N/A</v>
      </c>
      <c r="AZ16" s="97" t="e">
        <f t="shared" si="353"/>
        <v>#N/A</v>
      </c>
      <c r="BA16" s="97" t="e">
        <f t="shared" si="354"/>
        <v>#N/A</v>
      </c>
      <c r="BB16" s="97" t="e">
        <f t="shared" si="355"/>
        <v>#N/A</v>
      </c>
      <c r="BC16" s="97" t="e">
        <f t="shared" si="356"/>
        <v>#N/A</v>
      </c>
      <c r="BD16" s="97" t="e">
        <f t="shared" si="357"/>
        <v>#N/A</v>
      </c>
      <c r="BE16" s="97" t="e">
        <f t="shared" si="358"/>
        <v>#N/A</v>
      </c>
      <c r="BF16" s="97" t="e">
        <f t="shared" si="359"/>
        <v>#N/A</v>
      </c>
      <c r="BG16" s="97" t="e">
        <f t="shared" si="360"/>
        <v>#N/A</v>
      </c>
      <c r="BH16" s="97" t="e">
        <f t="shared" si="361"/>
        <v>#N/A</v>
      </c>
      <c r="BI16" s="97" t="e">
        <f t="shared" si="362"/>
        <v>#N/A</v>
      </c>
      <c r="BJ16" s="97" t="e">
        <f t="shared" si="363"/>
        <v>#N/A</v>
      </c>
      <c r="BK16" s="97" t="e">
        <f t="shared" si="364"/>
        <v>#N/A</v>
      </c>
      <c r="BL16" s="97" t="e">
        <f t="shared" si="365"/>
        <v>#N/A</v>
      </c>
      <c r="BM16" s="97" t="e">
        <f t="shared" si="366"/>
        <v>#N/A</v>
      </c>
      <c r="BN16" s="97" t="e">
        <f t="shared" si="367"/>
        <v>#N/A</v>
      </c>
      <c r="BO16" s="97" t="e">
        <f t="shared" si="368"/>
        <v>#N/A</v>
      </c>
      <c r="BP16" s="97" t="e">
        <f t="shared" si="369"/>
        <v>#N/A</v>
      </c>
      <c r="BQ16" s="97" t="e">
        <f t="shared" si="370"/>
        <v>#N/A</v>
      </c>
      <c r="BR16" s="97" t="e">
        <f t="shared" si="371"/>
        <v>#N/A</v>
      </c>
      <c r="BS16" s="97" t="e">
        <f t="shared" si="372"/>
        <v>#N/A</v>
      </c>
      <c r="BT16" s="97" t="e">
        <f t="shared" si="373"/>
        <v>#N/A</v>
      </c>
      <c r="BU16" s="97" t="e">
        <f t="shared" si="374"/>
        <v>#N/A</v>
      </c>
      <c r="BV16" s="97" t="e">
        <f t="shared" si="375"/>
        <v>#N/A</v>
      </c>
      <c r="BW16" s="97" t="e">
        <f t="shared" si="376"/>
        <v>#N/A</v>
      </c>
      <c r="BX16" s="97" t="e">
        <f t="shared" si="377"/>
        <v>#N/A</v>
      </c>
      <c r="BY16" s="97" t="e">
        <f t="shared" si="378"/>
        <v>#N/A</v>
      </c>
      <c r="BZ16" s="97" t="e">
        <f t="shared" si="379"/>
        <v>#N/A</v>
      </c>
      <c r="CA16" s="97" t="e">
        <f t="shared" si="380"/>
        <v>#N/A</v>
      </c>
      <c r="CB16" s="97" t="e">
        <f t="shared" si="381"/>
        <v>#N/A</v>
      </c>
      <c r="CC16" s="97" t="e">
        <f t="shared" si="382"/>
        <v>#N/A</v>
      </c>
      <c r="CD16" s="97" t="e">
        <f t="shared" si="383"/>
        <v>#N/A</v>
      </c>
      <c r="CE16" s="97" t="e">
        <f t="shared" si="384"/>
        <v>#N/A</v>
      </c>
      <c r="CF16" s="97" t="e">
        <f t="shared" si="385"/>
        <v>#N/A</v>
      </c>
      <c r="CG16" s="97" t="e">
        <f t="shared" si="386"/>
        <v>#N/A</v>
      </c>
      <c r="CH16" s="97" t="e">
        <f t="shared" si="387"/>
        <v>#N/A</v>
      </c>
      <c r="CI16" s="97" t="e">
        <f t="shared" si="388"/>
        <v>#N/A</v>
      </c>
      <c r="CJ16" s="97" t="e">
        <f t="shared" si="389"/>
        <v>#N/A</v>
      </c>
      <c r="CK16" s="97" t="e">
        <f t="shared" si="390"/>
        <v>#N/A</v>
      </c>
      <c r="CL16" s="97" t="e">
        <f t="shared" si="391"/>
        <v>#N/A</v>
      </c>
      <c r="CM16" s="97" t="e">
        <f t="shared" si="392"/>
        <v>#N/A</v>
      </c>
      <c r="CN16" s="97" t="e">
        <f t="shared" si="393"/>
        <v>#N/A</v>
      </c>
      <c r="CO16" s="97" t="e">
        <f t="shared" si="394"/>
        <v>#N/A</v>
      </c>
      <c r="CP16" s="97" t="e">
        <f t="shared" si="395"/>
        <v>#N/A</v>
      </c>
      <c r="CQ16" s="97" t="e">
        <f t="shared" si="396"/>
        <v>#N/A</v>
      </c>
      <c r="CR16" s="97" t="e">
        <f t="shared" si="397"/>
        <v>#N/A</v>
      </c>
      <c r="CS16" s="97" t="e">
        <f t="shared" si="398"/>
        <v>#N/A</v>
      </c>
      <c r="CT16" s="97" t="e">
        <f t="shared" si="399"/>
        <v>#N/A</v>
      </c>
      <c r="CU16" s="97" t="e">
        <f t="shared" si="400"/>
        <v>#N/A</v>
      </c>
      <c r="CV16" s="97" t="e">
        <f t="shared" si="401"/>
        <v>#N/A</v>
      </c>
      <c r="CW16" s="97" t="e">
        <f t="shared" si="402"/>
        <v>#N/A</v>
      </c>
      <c r="CX16" s="97" t="e">
        <f t="shared" si="403"/>
        <v>#N/A</v>
      </c>
      <c r="CY16" s="97" t="e">
        <f t="shared" si="404"/>
        <v>#N/A</v>
      </c>
      <c r="CZ16" s="97" t="e">
        <f t="shared" si="405"/>
        <v>#N/A</v>
      </c>
      <c r="DA16" s="97" t="e">
        <f t="shared" si="406"/>
        <v>#N/A</v>
      </c>
      <c r="DB16" s="97" t="e">
        <f t="shared" si="407"/>
        <v>#N/A</v>
      </c>
      <c r="DC16" s="97" t="e">
        <f t="shared" si="408"/>
        <v>#N/A</v>
      </c>
      <c r="DD16" s="97" t="e">
        <f t="shared" si="409"/>
        <v>#N/A</v>
      </c>
      <c r="DE16" s="97" t="e">
        <f t="shared" si="410"/>
        <v>#N/A</v>
      </c>
      <c r="DF16" s="97" t="e">
        <f t="shared" si="411"/>
        <v>#N/A</v>
      </c>
      <c r="DG16" s="97" t="e">
        <f t="shared" si="412"/>
        <v>#N/A</v>
      </c>
      <c r="DH16" s="97" t="e">
        <f t="shared" si="413"/>
        <v>#N/A</v>
      </c>
      <c r="DI16" s="97" t="e">
        <f t="shared" si="414"/>
        <v>#N/A</v>
      </c>
      <c r="DJ16" s="97" t="e">
        <f t="shared" si="415"/>
        <v>#N/A</v>
      </c>
      <c r="DK16" s="97" t="e">
        <f t="shared" si="416"/>
        <v>#N/A</v>
      </c>
      <c r="DL16" s="97" t="e">
        <f t="shared" si="417"/>
        <v>#N/A</v>
      </c>
      <c r="DM16" s="97" t="e">
        <f t="shared" si="418"/>
        <v>#N/A</v>
      </c>
      <c r="DN16" s="97" t="e">
        <f t="shared" si="419"/>
        <v>#N/A</v>
      </c>
      <c r="DO16" s="97" t="e">
        <f t="shared" si="420"/>
        <v>#N/A</v>
      </c>
      <c r="DP16" s="97" t="e">
        <f t="shared" si="421"/>
        <v>#N/A</v>
      </c>
      <c r="DQ16" s="97" t="e">
        <f t="shared" si="422"/>
        <v>#N/A</v>
      </c>
      <c r="DR16" s="97" t="e">
        <f t="shared" si="423"/>
        <v>#N/A</v>
      </c>
      <c r="DS16" s="97" t="e">
        <f t="shared" si="424"/>
        <v>#N/A</v>
      </c>
      <c r="DT16" s="97" t="e">
        <f t="shared" si="425"/>
        <v>#N/A</v>
      </c>
      <c r="DU16" s="97" t="e">
        <f t="shared" si="426"/>
        <v>#N/A</v>
      </c>
      <c r="DV16" s="97" t="e">
        <f t="shared" si="427"/>
        <v>#N/A</v>
      </c>
      <c r="DW16" s="97" t="e">
        <f t="shared" si="428"/>
        <v>#N/A</v>
      </c>
      <c r="DX16" s="97" t="e">
        <f t="shared" si="429"/>
        <v>#N/A</v>
      </c>
      <c r="DY16" s="97" t="e">
        <f t="shared" si="430"/>
        <v>#N/A</v>
      </c>
      <c r="DZ16" s="97" t="e">
        <f t="shared" si="431"/>
        <v>#N/A</v>
      </c>
      <c r="EA16" s="97" t="e">
        <f t="shared" si="432"/>
        <v>#N/A</v>
      </c>
      <c r="EB16" s="97" t="e">
        <f t="shared" si="433"/>
        <v>#N/A</v>
      </c>
      <c r="EC16" s="97" t="e">
        <f t="shared" si="434"/>
        <v>#N/A</v>
      </c>
      <c r="ED16" s="97" t="e">
        <f t="shared" si="435"/>
        <v>#N/A</v>
      </c>
      <c r="EE16" s="97" t="e">
        <f t="shared" si="436"/>
        <v>#N/A</v>
      </c>
      <c r="EF16" s="97" t="e">
        <f t="shared" si="437"/>
        <v>#N/A</v>
      </c>
      <c r="EG16" s="97" t="e">
        <f t="shared" si="438"/>
        <v>#N/A</v>
      </c>
      <c r="EH16" s="97" t="e">
        <f t="shared" si="439"/>
        <v>#N/A</v>
      </c>
      <c r="EI16" s="97" t="e">
        <f t="shared" si="440"/>
        <v>#N/A</v>
      </c>
      <c r="EJ16" s="97" t="e">
        <f t="shared" si="441"/>
        <v>#N/A</v>
      </c>
      <c r="EK16" s="97" t="e">
        <f t="shared" si="442"/>
        <v>#N/A</v>
      </c>
      <c r="EL16" s="97" t="e">
        <f t="shared" si="443"/>
        <v>#N/A</v>
      </c>
      <c r="EM16" s="97" t="e">
        <f t="shared" si="444"/>
        <v>#N/A</v>
      </c>
      <c r="EN16" s="97" t="e">
        <f t="shared" si="445"/>
        <v>#N/A</v>
      </c>
      <c r="EO16" s="97" t="e">
        <f t="shared" si="446"/>
        <v>#N/A</v>
      </c>
      <c r="EP16" s="97" t="e">
        <f t="shared" si="447"/>
        <v>#N/A</v>
      </c>
      <c r="EQ16" s="97" t="e">
        <f t="shared" si="448"/>
        <v>#N/A</v>
      </c>
      <c r="ER16" s="97" t="e">
        <f t="shared" si="449"/>
        <v>#N/A</v>
      </c>
      <c r="ES16" s="97" t="e">
        <f t="shared" si="450"/>
        <v>#N/A</v>
      </c>
      <c r="ET16" s="97" t="e">
        <f t="shared" si="451"/>
        <v>#N/A</v>
      </c>
      <c r="EU16" s="97" t="e">
        <f t="shared" si="452"/>
        <v>#N/A</v>
      </c>
      <c r="EV16" s="97" t="e">
        <f t="shared" si="453"/>
        <v>#N/A</v>
      </c>
      <c r="EW16" s="97" t="e">
        <f t="shared" si="454"/>
        <v>#N/A</v>
      </c>
      <c r="EX16" s="97" t="e">
        <f t="shared" si="455"/>
        <v>#N/A</v>
      </c>
      <c r="EY16" s="97" t="e">
        <f t="shared" si="456"/>
        <v>#N/A</v>
      </c>
      <c r="EZ16" s="97" t="e">
        <f t="shared" si="457"/>
        <v>#N/A</v>
      </c>
      <c r="FA16" s="97" t="e">
        <f t="shared" si="458"/>
        <v>#N/A</v>
      </c>
      <c r="FB16" s="97" t="e">
        <f t="shared" si="459"/>
        <v>#N/A</v>
      </c>
      <c r="FC16" s="97" t="e">
        <f t="shared" si="460"/>
        <v>#N/A</v>
      </c>
      <c r="FD16" s="97" t="e">
        <f t="shared" si="461"/>
        <v>#N/A</v>
      </c>
      <c r="FE16" s="97" t="e">
        <f t="shared" si="462"/>
        <v>#N/A</v>
      </c>
      <c r="FF16" s="97" t="e">
        <f t="shared" si="463"/>
        <v>#N/A</v>
      </c>
      <c r="FG16" s="97" t="e">
        <f t="shared" si="464"/>
        <v>#N/A</v>
      </c>
      <c r="FH16" s="97" t="e">
        <f t="shared" si="465"/>
        <v>#N/A</v>
      </c>
      <c r="FI16" s="97" t="e">
        <f t="shared" si="466"/>
        <v>#N/A</v>
      </c>
      <c r="FJ16" s="97" t="e">
        <f t="shared" si="467"/>
        <v>#N/A</v>
      </c>
      <c r="FK16" s="97" t="e">
        <f t="shared" si="468"/>
        <v>#N/A</v>
      </c>
      <c r="FL16" s="97" t="e">
        <f t="shared" si="469"/>
        <v>#N/A</v>
      </c>
      <c r="FM16" s="97" t="e">
        <f t="shared" si="470"/>
        <v>#N/A</v>
      </c>
      <c r="FN16" s="97" t="e">
        <f t="shared" si="471"/>
        <v>#N/A</v>
      </c>
      <c r="FO16" s="97" t="e">
        <f t="shared" si="472"/>
        <v>#N/A</v>
      </c>
      <c r="FP16" s="97" t="e">
        <f t="shared" si="473"/>
        <v>#N/A</v>
      </c>
      <c r="FQ16" s="97" t="e">
        <f t="shared" si="474"/>
        <v>#N/A</v>
      </c>
      <c r="FR16" s="97" t="e">
        <f t="shared" si="475"/>
        <v>#N/A</v>
      </c>
      <c r="FS16" s="97" t="e">
        <f t="shared" si="476"/>
        <v>#N/A</v>
      </c>
      <c r="FT16" s="97" t="e">
        <f t="shared" si="477"/>
        <v>#N/A</v>
      </c>
      <c r="FU16" s="97" t="e">
        <f t="shared" si="478"/>
        <v>#N/A</v>
      </c>
      <c r="FV16" s="97" t="e">
        <f t="shared" si="479"/>
        <v>#N/A</v>
      </c>
      <c r="FW16" s="97" t="e">
        <f t="shared" si="480"/>
        <v>#N/A</v>
      </c>
      <c r="FX16" s="97" t="e">
        <f t="shared" si="481"/>
        <v>#N/A</v>
      </c>
      <c r="FY16" s="97" t="e">
        <f t="shared" si="482"/>
        <v>#N/A</v>
      </c>
      <c r="FZ16" s="97" t="e">
        <f t="shared" si="483"/>
        <v>#N/A</v>
      </c>
      <c r="GA16" s="97" t="e">
        <f t="shared" si="484"/>
        <v>#N/A</v>
      </c>
      <c r="GB16" s="97" t="e">
        <f t="shared" si="485"/>
        <v>#N/A</v>
      </c>
      <c r="GC16" s="97" t="e">
        <f t="shared" si="486"/>
        <v>#N/A</v>
      </c>
      <c r="GD16" s="97" t="e">
        <f t="shared" si="487"/>
        <v>#N/A</v>
      </c>
      <c r="GE16" s="97" t="e">
        <f t="shared" si="488"/>
        <v>#N/A</v>
      </c>
      <c r="GF16" s="97" t="e">
        <f t="shared" si="489"/>
        <v>#N/A</v>
      </c>
      <c r="GG16" s="97" t="e">
        <f t="shared" si="490"/>
        <v>#N/A</v>
      </c>
      <c r="GH16" s="97" t="e">
        <f t="shared" si="491"/>
        <v>#N/A</v>
      </c>
      <c r="GI16" s="97" t="e">
        <f t="shared" si="492"/>
        <v>#N/A</v>
      </c>
      <c r="GJ16" s="97" t="e">
        <f t="shared" si="493"/>
        <v>#N/A</v>
      </c>
      <c r="GK16" s="97" t="e">
        <f t="shared" si="494"/>
        <v>#N/A</v>
      </c>
      <c r="GL16" s="97" t="e">
        <f t="shared" si="495"/>
        <v>#N/A</v>
      </c>
      <c r="GM16" s="97" t="e">
        <f t="shared" si="496"/>
        <v>#N/A</v>
      </c>
      <c r="GN16" s="97" t="e">
        <f t="shared" si="497"/>
        <v>#N/A</v>
      </c>
      <c r="GO16" s="97" t="e">
        <f t="shared" si="498"/>
        <v>#N/A</v>
      </c>
      <c r="GP16" s="97" t="e">
        <f t="shared" si="499"/>
        <v>#N/A</v>
      </c>
      <c r="GQ16" s="97" t="e">
        <f t="shared" si="500"/>
        <v>#N/A</v>
      </c>
      <c r="GR16" s="97" t="e">
        <f t="shared" si="501"/>
        <v>#N/A</v>
      </c>
      <c r="GS16" s="97" t="e">
        <f t="shared" si="502"/>
        <v>#N/A</v>
      </c>
      <c r="GT16" s="97" t="e">
        <f t="shared" si="503"/>
        <v>#N/A</v>
      </c>
      <c r="GU16" s="97" t="e">
        <f t="shared" si="504"/>
        <v>#N/A</v>
      </c>
      <c r="GV16" s="97" t="e">
        <f t="shared" si="505"/>
        <v>#N/A</v>
      </c>
      <c r="GW16" s="97" t="e">
        <f t="shared" si="506"/>
        <v>#N/A</v>
      </c>
      <c r="GX16" s="97" t="e">
        <f t="shared" si="507"/>
        <v>#N/A</v>
      </c>
      <c r="GY16" s="97" t="e">
        <f t="shared" si="508"/>
        <v>#N/A</v>
      </c>
      <c r="GZ16" s="97" t="e">
        <f t="shared" si="509"/>
        <v>#N/A</v>
      </c>
      <c r="HA16" s="97" t="e">
        <f t="shared" si="510"/>
        <v>#N/A</v>
      </c>
      <c r="HB16" s="97" t="e">
        <f t="shared" si="511"/>
        <v>#N/A</v>
      </c>
      <c r="HC16" s="97" t="e">
        <f t="shared" si="512"/>
        <v>#N/A</v>
      </c>
      <c r="HD16" s="97" t="e">
        <f t="shared" si="513"/>
        <v>#N/A</v>
      </c>
      <c r="HE16" s="97" t="e">
        <f t="shared" si="514"/>
        <v>#N/A</v>
      </c>
      <c r="HF16" s="97" t="e">
        <f t="shared" si="515"/>
        <v>#N/A</v>
      </c>
      <c r="HG16" s="97" t="e">
        <f t="shared" si="516"/>
        <v>#N/A</v>
      </c>
      <c r="HH16" s="97" t="e">
        <f t="shared" si="517"/>
        <v>#N/A</v>
      </c>
      <c r="HI16" s="97" t="e">
        <f t="shared" si="518"/>
        <v>#N/A</v>
      </c>
      <c r="HJ16" s="97" t="e">
        <f t="shared" si="519"/>
        <v>#N/A</v>
      </c>
      <c r="HK16" s="97" t="e">
        <f t="shared" si="520"/>
        <v>#N/A</v>
      </c>
      <c r="HL16" s="97" t="e">
        <f t="shared" si="521"/>
        <v>#N/A</v>
      </c>
      <c r="HM16" s="97" t="e">
        <f t="shared" si="522"/>
        <v>#N/A</v>
      </c>
      <c r="HN16" s="97" t="e">
        <f t="shared" si="523"/>
        <v>#N/A</v>
      </c>
      <c r="HO16" s="97" t="e">
        <f t="shared" si="524"/>
        <v>#N/A</v>
      </c>
      <c r="HP16" s="97" t="e">
        <f t="shared" si="525"/>
        <v>#N/A</v>
      </c>
      <c r="HQ16" s="97" t="e">
        <f t="shared" si="526"/>
        <v>#N/A</v>
      </c>
      <c r="HR16" s="97" t="e">
        <f t="shared" si="527"/>
        <v>#N/A</v>
      </c>
      <c r="HS16" s="97" t="e">
        <f t="shared" si="528"/>
        <v>#N/A</v>
      </c>
      <c r="HT16" s="97" t="e">
        <f t="shared" si="529"/>
        <v>#N/A</v>
      </c>
      <c r="HU16" s="97" t="e">
        <f t="shared" si="530"/>
        <v>#N/A</v>
      </c>
      <c r="HV16" s="97" t="e">
        <f t="shared" si="531"/>
        <v>#N/A</v>
      </c>
      <c r="HW16" s="97" t="e">
        <f t="shared" si="532"/>
        <v>#N/A</v>
      </c>
      <c r="HX16" s="97" t="e">
        <f t="shared" si="533"/>
        <v>#N/A</v>
      </c>
      <c r="HY16" s="97" t="e">
        <f t="shared" si="534"/>
        <v>#N/A</v>
      </c>
      <c r="HZ16" s="97" t="e">
        <f t="shared" si="535"/>
        <v>#N/A</v>
      </c>
      <c r="IA16" s="97" t="e">
        <f t="shared" si="536"/>
        <v>#N/A</v>
      </c>
      <c r="IB16" s="97" t="e">
        <f t="shared" si="537"/>
        <v>#N/A</v>
      </c>
      <c r="IC16" s="97" t="e">
        <f t="shared" si="538"/>
        <v>#N/A</v>
      </c>
      <c r="ID16" s="97" t="e">
        <f t="shared" si="539"/>
        <v>#N/A</v>
      </c>
      <c r="IE16" s="97" t="e">
        <f t="shared" si="540"/>
        <v>#N/A</v>
      </c>
      <c r="IF16" s="97" t="e">
        <f t="shared" si="541"/>
        <v>#N/A</v>
      </c>
      <c r="IG16" s="97" t="e">
        <f t="shared" si="542"/>
        <v>#N/A</v>
      </c>
      <c r="IH16" s="97" t="e">
        <f t="shared" si="543"/>
        <v>#N/A</v>
      </c>
      <c r="II16" s="97" t="e">
        <f t="shared" si="544"/>
        <v>#N/A</v>
      </c>
      <c r="IJ16" s="97" t="e">
        <f t="shared" si="545"/>
        <v>#N/A</v>
      </c>
      <c r="IK16" s="97" t="e">
        <f t="shared" si="546"/>
        <v>#N/A</v>
      </c>
      <c r="IL16" s="97" t="e">
        <f t="shared" si="547"/>
        <v>#N/A</v>
      </c>
      <c r="IM16" s="97" t="e">
        <f t="shared" si="548"/>
        <v>#N/A</v>
      </c>
      <c r="IN16" s="97" t="e">
        <f t="shared" si="549"/>
        <v>#N/A</v>
      </c>
      <c r="IO16" s="97" t="e">
        <f t="shared" si="550"/>
        <v>#N/A</v>
      </c>
      <c r="IP16" s="97" t="e">
        <f t="shared" si="551"/>
        <v>#N/A</v>
      </c>
      <c r="IQ16" s="97" t="e">
        <f t="shared" si="552"/>
        <v>#N/A</v>
      </c>
      <c r="IR16" s="97" t="e">
        <f t="shared" si="553"/>
        <v>#N/A</v>
      </c>
      <c r="IS16" s="97" t="e">
        <f t="shared" si="554"/>
        <v>#N/A</v>
      </c>
      <c r="IT16" s="97" t="e">
        <f t="shared" si="555"/>
        <v>#N/A</v>
      </c>
      <c r="IU16" s="97" t="e">
        <f t="shared" si="556"/>
        <v>#N/A</v>
      </c>
      <c r="IV16" s="97" t="e">
        <f t="shared" si="557"/>
        <v>#N/A</v>
      </c>
      <c r="IW16" s="97" t="e">
        <f t="shared" si="558"/>
        <v>#N/A</v>
      </c>
      <c r="IX16" s="97" t="e">
        <f t="shared" si="559"/>
        <v>#N/A</v>
      </c>
      <c r="IY16" s="97" t="e">
        <f t="shared" si="560"/>
        <v>#N/A</v>
      </c>
      <c r="IZ16" s="97" t="e">
        <f t="shared" si="561"/>
        <v>#N/A</v>
      </c>
      <c r="JA16" s="97" t="e">
        <f t="shared" si="562"/>
        <v>#N/A</v>
      </c>
      <c r="JB16" s="97" t="e">
        <f t="shared" si="563"/>
        <v>#N/A</v>
      </c>
      <c r="JC16" s="97" t="e">
        <f t="shared" si="564"/>
        <v>#N/A</v>
      </c>
      <c r="JD16" s="97" t="e">
        <f t="shared" si="565"/>
        <v>#N/A</v>
      </c>
      <c r="JE16" s="97" t="e">
        <f t="shared" si="566"/>
        <v>#N/A</v>
      </c>
      <c r="JF16" s="97" t="e">
        <f t="shared" si="567"/>
        <v>#N/A</v>
      </c>
      <c r="JG16" s="97" t="e">
        <f t="shared" si="568"/>
        <v>#N/A</v>
      </c>
      <c r="JH16" s="97" t="e">
        <f t="shared" si="569"/>
        <v>#N/A</v>
      </c>
      <c r="JI16" s="97" t="e">
        <f t="shared" si="570"/>
        <v>#N/A</v>
      </c>
      <c r="JJ16" s="97" t="e">
        <f t="shared" si="571"/>
        <v>#N/A</v>
      </c>
      <c r="JK16" s="97" t="e">
        <f t="shared" si="572"/>
        <v>#N/A</v>
      </c>
      <c r="JL16" s="97" t="e">
        <f t="shared" si="573"/>
        <v>#N/A</v>
      </c>
      <c r="JM16" s="97" t="e">
        <f t="shared" si="574"/>
        <v>#N/A</v>
      </c>
      <c r="JN16" s="97" t="e">
        <f t="shared" si="575"/>
        <v>#N/A</v>
      </c>
      <c r="JO16" s="97" t="e">
        <f t="shared" si="576"/>
        <v>#N/A</v>
      </c>
      <c r="JP16" s="97" t="e">
        <f t="shared" si="577"/>
        <v>#N/A</v>
      </c>
      <c r="JQ16" s="97" t="e">
        <f t="shared" si="578"/>
        <v>#N/A</v>
      </c>
      <c r="JR16" s="97" t="e">
        <f t="shared" si="579"/>
        <v>#N/A</v>
      </c>
      <c r="JS16" s="97" t="e">
        <f t="shared" si="580"/>
        <v>#N/A</v>
      </c>
      <c r="JT16" s="97" t="e">
        <f t="shared" si="581"/>
        <v>#N/A</v>
      </c>
      <c r="JU16" s="97" t="e">
        <f t="shared" si="582"/>
        <v>#N/A</v>
      </c>
      <c r="JV16" s="97" t="e">
        <f t="shared" si="583"/>
        <v>#N/A</v>
      </c>
      <c r="JW16" s="97" t="e">
        <f t="shared" si="584"/>
        <v>#N/A</v>
      </c>
      <c r="JX16" s="97" t="e">
        <f t="shared" si="585"/>
        <v>#N/A</v>
      </c>
      <c r="JY16" s="97" t="e">
        <f t="shared" si="586"/>
        <v>#N/A</v>
      </c>
      <c r="JZ16" s="97" t="e">
        <f t="shared" si="587"/>
        <v>#N/A</v>
      </c>
      <c r="KA16" s="97" t="e">
        <f t="shared" si="588"/>
        <v>#N/A</v>
      </c>
      <c r="KB16" s="97" t="e">
        <f t="shared" si="589"/>
        <v>#N/A</v>
      </c>
      <c r="KC16" s="97" t="e">
        <f t="shared" si="590"/>
        <v>#N/A</v>
      </c>
      <c r="KD16" s="97" t="e">
        <f t="shared" si="591"/>
        <v>#N/A</v>
      </c>
      <c r="KE16" s="97" t="e">
        <f t="shared" si="592"/>
        <v>#N/A</v>
      </c>
      <c r="KF16" s="97" t="e">
        <f t="shared" si="593"/>
        <v>#N/A</v>
      </c>
      <c r="KG16" s="97" t="e">
        <f t="shared" si="594"/>
        <v>#N/A</v>
      </c>
      <c r="KH16" s="97" t="e">
        <f t="shared" si="595"/>
        <v>#N/A</v>
      </c>
      <c r="KI16" s="97" t="e">
        <f t="shared" si="596"/>
        <v>#N/A</v>
      </c>
      <c r="KJ16" s="97" t="e">
        <f t="shared" si="597"/>
        <v>#N/A</v>
      </c>
      <c r="KK16" s="97" t="e">
        <f t="shared" si="598"/>
        <v>#N/A</v>
      </c>
      <c r="KL16" s="97" t="e">
        <f t="shared" si="599"/>
        <v>#N/A</v>
      </c>
      <c r="KM16" s="97" t="e">
        <f t="shared" si="600"/>
        <v>#N/A</v>
      </c>
      <c r="KN16" s="97" t="e">
        <f t="shared" si="601"/>
        <v>#N/A</v>
      </c>
    </row>
    <row r="17" spans="1:300" x14ac:dyDescent="0.3">
      <c r="A17" t="str">
        <f t="shared" si="307"/>
        <v>China</v>
      </c>
      <c r="G17" s="97">
        <f t="shared" si="308"/>
        <v>0.36984991212006024</v>
      </c>
      <c r="H17" s="97">
        <f t="shared" si="309"/>
        <v>0.48730404166081853</v>
      </c>
      <c r="I17" s="97">
        <f t="shared" si="310"/>
        <v>0.38603966410700363</v>
      </c>
      <c r="J17" s="97">
        <f t="shared" si="311"/>
        <v>0.32418713431439827</v>
      </c>
      <c r="K17" s="97">
        <f t="shared" si="312"/>
        <v>0.30628612910681352</v>
      </c>
      <c r="L17" s="97">
        <f t="shared" si="313"/>
        <v>0.25862740099739701</v>
      </c>
      <c r="M17" s="97">
        <f t="shared" si="314"/>
        <v>0.22474924737886237</v>
      </c>
      <c r="N17" s="97">
        <f t="shared" si="315"/>
        <v>0.26155868513590197</v>
      </c>
      <c r="O17" s="97">
        <f t="shared" si="316"/>
        <v>0.23485816120602454</v>
      </c>
      <c r="P17" s="97">
        <f t="shared" si="317"/>
        <v>0.21457897303253692</v>
      </c>
      <c r="Q17" s="97">
        <f t="shared" si="318"/>
        <v>0.19569603523938395</v>
      </c>
      <c r="R17" s="97">
        <f t="shared" si="319"/>
        <v>0.14742272902287934</v>
      </c>
      <c r="S17" s="97">
        <f t="shared" si="320"/>
        <v>0.13626960637797225</v>
      </c>
      <c r="T17" s="97">
        <f t="shared" si="321"/>
        <v>0.13009100308043076</v>
      </c>
      <c r="U17" s="97">
        <f t="shared" si="322"/>
        <v>0.12443517660737746</v>
      </c>
      <c r="V17" s="97">
        <f t="shared" si="323"/>
        <v>0.11928379334750505</v>
      </c>
      <c r="W17" s="97">
        <f t="shared" si="324"/>
        <v>9.2410198024122314E-2</v>
      </c>
      <c r="X17" s="97">
        <f t="shared" si="325"/>
        <v>0.11204282810982225</v>
      </c>
      <c r="Y17" s="97">
        <f t="shared" si="326"/>
        <v>0.10942034777284837</v>
      </c>
      <c r="Z17" s="97">
        <f t="shared" si="327"/>
        <v>0.1044405596086313</v>
      </c>
      <c r="AA17" s="97">
        <f t="shared" si="328"/>
        <v>9.692562589671927E-2</v>
      </c>
      <c r="AB17" s="97">
        <f t="shared" si="329"/>
        <v>0.10784383941407882</v>
      </c>
      <c r="AC17" s="97">
        <f t="shared" si="330"/>
        <v>7.9084613965127337E-2</v>
      </c>
      <c r="AD17" s="97">
        <f t="shared" si="331"/>
        <v>6.8260794295389671E-2</v>
      </c>
      <c r="AE17" s="97">
        <f t="shared" si="332"/>
        <v>6.1191020857974676E-2</v>
      </c>
      <c r="AF17" s="97">
        <f t="shared" si="333"/>
        <v>4.8513137977880927E-2</v>
      </c>
      <c r="AG17" s="97">
        <f t="shared" si="334"/>
        <v>5.5590594176594621E-2</v>
      </c>
      <c r="AH17" s="97">
        <f t="shared" si="335"/>
        <v>4.0685690043527289E-2</v>
      </c>
      <c r="AI17" s="97">
        <f t="shared" si="336"/>
        <v>4.1656047975065835E-2</v>
      </c>
      <c r="AJ17" s="97">
        <f t="shared" si="337"/>
        <v>3.5541304528948769E-2</v>
      </c>
      <c r="AK17" s="97">
        <f t="shared" si="338"/>
        <v>3.9551265032943483E-2</v>
      </c>
      <c r="AL17" s="97">
        <f t="shared" si="339"/>
        <v>2.3659245338983004E-2</v>
      </c>
      <c r="AM17" s="97">
        <f t="shared" si="340"/>
        <v>2.6750842681543485E-2</v>
      </c>
      <c r="AN17" s="97">
        <f t="shared" si="341"/>
        <v>1.7992069519173759E-2</v>
      </c>
      <c r="AO17" s="97">
        <f t="shared" si="342"/>
        <v>1.5073393466551677E-2</v>
      </c>
      <c r="AP17" s="97">
        <f t="shared" si="343"/>
        <v>1.4098129828873596E-2</v>
      </c>
      <c r="AQ17" s="97">
        <f t="shared" si="344"/>
        <v>1.4228757950511595E-2</v>
      </c>
      <c r="AR17" s="97">
        <f t="shared" si="345"/>
        <v>1.3467462135170472E-2</v>
      </c>
      <c r="AS17" s="97">
        <f t="shared" si="346"/>
        <v>1.2244897200234472E-2</v>
      </c>
      <c r="AT17" s="97">
        <f t="shared" si="347"/>
        <v>1.1700681413550074E-2</v>
      </c>
      <c r="AU17" s="97">
        <f t="shared" si="348"/>
        <v>1.0616379560392186E-2</v>
      </c>
      <c r="AV17" s="97">
        <f t="shared" si="349"/>
        <v>1.0174291237484479E-2</v>
      </c>
      <c r="AW17" s="97">
        <f t="shared" si="350"/>
        <v>9.2151146683583374E-3</v>
      </c>
      <c r="AX17" s="97">
        <f t="shared" si="351"/>
        <v>8.0934659790627972E-3</v>
      </c>
      <c r="AY17" s="97">
        <f t="shared" si="352"/>
        <v>7.5717202392977523E-3</v>
      </c>
      <c r="AZ17" s="97">
        <f t="shared" si="353"/>
        <v>6.4272644833955894E-3</v>
      </c>
      <c r="BA17" s="97">
        <f t="shared" si="354"/>
        <v>5.1088228182225581E-3</v>
      </c>
      <c r="BB17" s="97">
        <f t="shared" si="355"/>
        <v>4.4432089970947164E-3</v>
      </c>
      <c r="BC17" s="97">
        <f t="shared" si="356"/>
        <v>4.044877075973341E-3</v>
      </c>
      <c r="BD17" s="97">
        <f t="shared" si="357"/>
        <v>3.5183378761027839E-3</v>
      </c>
      <c r="BE17" s="97">
        <f t="shared" si="358"/>
        <v>3.6305411992187953E-3</v>
      </c>
      <c r="BF17" s="97">
        <f t="shared" si="359"/>
        <v>3.8073751813543222E-3</v>
      </c>
      <c r="BG17" s="97">
        <f t="shared" si="360"/>
        <v>3.4833213028919729E-3</v>
      </c>
      <c r="BH17" s="97">
        <f t="shared" si="361"/>
        <v>3.1027589957737245E-3</v>
      </c>
      <c r="BI17" s="97">
        <f t="shared" si="362"/>
        <v>2.5975982469461645E-3</v>
      </c>
      <c r="BJ17" s="97">
        <f t="shared" si="363"/>
        <v>2.7097330507181994E-3</v>
      </c>
      <c r="BK17" s="97">
        <f t="shared" si="364"/>
        <v>2.0281649076558939E-3</v>
      </c>
      <c r="BL17" s="97">
        <f t="shared" si="365"/>
        <v>1.9621219052798899E-3</v>
      </c>
      <c r="BM17" s="97">
        <f t="shared" si="366"/>
        <v>1.9597186325481797E-3</v>
      </c>
      <c r="BN17" s="97">
        <f t="shared" si="367"/>
        <v>1.9561247418256045E-3</v>
      </c>
      <c r="BO17" s="97">
        <f t="shared" si="368"/>
        <v>1.340324052128139E-3</v>
      </c>
      <c r="BP17" s="97">
        <f t="shared" si="369"/>
        <v>1.5225405492218513E-3</v>
      </c>
      <c r="BQ17" s="97">
        <f t="shared" si="370"/>
        <v>1.3980967632458707E-3</v>
      </c>
      <c r="BR17" s="97">
        <f t="shared" si="371"/>
        <v>1.396399103524848E-3</v>
      </c>
      <c r="BS17" s="97">
        <f t="shared" si="372"/>
        <v>1.0915070563666252E-3</v>
      </c>
      <c r="BT17" s="97">
        <f t="shared" si="373"/>
        <v>1.2106572997667708E-3</v>
      </c>
      <c r="BU17" s="97">
        <f t="shared" si="374"/>
        <v>1.3904896244103515E-3</v>
      </c>
      <c r="BV17" s="97">
        <f t="shared" si="375"/>
        <v>1.3281862815688328E-3</v>
      </c>
      <c r="BW17" s="97">
        <f t="shared" si="376"/>
        <v>1.326584501989192E-3</v>
      </c>
      <c r="BX17" s="97">
        <f t="shared" si="377"/>
        <v>1.4463991048474512E-3</v>
      </c>
      <c r="BY17" s="97" t="e">
        <f t="shared" si="378"/>
        <v>#N/A</v>
      </c>
      <c r="BZ17" s="97" t="e">
        <f t="shared" si="379"/>
        <v>#N/A</v>
      </c>
      <c r="CA17" s="97" t="e">
        <f t="shared" si="380"/>
        <v>#N/A</v>
      </c>
      <c r="CB17" s="97" t="e">
        <f t="shared" si="381"/>
        <v>#N/A</v>
      </c>
      <c r="CC17" s="97" t="e">
        <f t="shared" si="382"/>
        <v>#N/A</v>
      </c>
      <c r="CD17" s="97" t="e">
        <f t="shared" si="383"/>
        <v>#N/A</v>
      </c>
      <c r="CE17" s="97" t="e">
        <f t="shared" si="384"/>
        <v>#N/A</v>
      </c>
      <c r="CF17" s="97" t="e">
        <f t="shared" si="385"/>
        <v>#N/A</v>
      </c>
      <c r="CG17" s="97" t="e">
        <f t="shared" si="386"/>
        <v>#N/A</v>
      </c>
      <c r="CH17" s="97" t="e">
        <f t="shared" si="387"/>
        <v>#N/A</v>
      </c>
      <c r="CI17" s="97" t="e">
        <f t="shared" si="388"/>
        <v>#N/A</v>
      </c>
      <c r="CJ17" s="97" t="e">
        <f t="shared" si="389"/>
        <v>#N/A</v>
      </c>
      <c r="CK17" s="97" t="e">
        <f t="shared" si="390"/>
        <v>#N/A</v>
      </c>
      <c r="CL17" s="97" t="e">
        <f t="shared" si="391"/>
        <v>#N/A</v>
      </c>
      <c r="CM17" s="97" t="e">
        <f t="shared" si="392"/>
        <v>#N/A</v>
      </c>
      <c r="CN17" s="97" t="e">
        <f t="shared" si="393"/>
        <v>#N/A</v>
      </c>
      <c r="CO17" s="97" t="e">
        <f t="shared" si="394"/>
        <v>#N/A</v>
      </c>
      <c r="CP17" s="97" t="e">
        <f t="shared" si="395"/>
        <v>#N/A</v>
      </c>
      <c r="CQ17" s="97" t="e">
        <f t="shared" si="396"/>
        <v>#N/A</v>
      </c>
      <c r="CR17" s="97" t="e">
        <f t="shared" si="397"/>
        <v>#N/A</v>
      </c>
      <c r="CS17" s="97" t="e">
        <f t="shared" si="398"/>
        <v>#N/A</v>
      </c>
      <c r="CT17" s="97" t="e">
        <f t="shared" si="399"/>
        <v>#N/A</v>
      </c>
      <c r="CU17" s="97" t="e">
        <f t="shared" si="400"/>
        <v>#N/A</v>
      </c>
      <c r="CV17" s="97" t="e">
        <f t="shared" si="401"/>
        <v>#N/A</v>
      </c>
      <c r="CW17" s="97" t="e">
        <f t="shared" si="402"/>
        <v>#N/A</v>
      </c>
      <c r="CX17" s="97" t="e">
        <f t="shared" si="403"/>
        <v>#N/A</v>
      </c>
      <c r="CY17" s="97" t="e">
        <f t="shared" si="404"/>
        <v>#N/A</v>
      </c>
      <c r="CZ17" s="97" t="e">
        <f t="shared" si="405"/>
        <v>#N/A</v>
      </c>
      <c r="DA17" s="97" t="e">
        <f t="shared" si="406"/>
        <v>#N/A</v>
      </c>
      <c r="DB17" s="97" t="e">
        <f t="shared" si="407"/>
        <v>#N/A</v>
      </c>
      <c r="DC17" s="97" t="e">
        <f t="shared" si="408"/>
        <v>#N/A</v>
      </c>
      <c r="DD17" s="97" t="e">
        <f t="shared" si="409"/>
        <v>#N/A</v>
      </c>
      <c r="DE17" s="97" t="e">
        <f t="shared" si="410"/>
        <v>#N/A</v>
      </c>
      <c r="DF17" s="97" t="e">
        <f t="shared" si="411"/>
        <v>#N/A</v>
      </c>
      <c r="DG17" s="97" t="e">
        <f t="shared" si="412"/>
        <v>#N/A</v>
      </c>
      <c r="DH17" s="97" t="e">
        <f t="shared" si="413"/>
        <v>#N/A</v>
      </c>
      <c r="DI17" s="97" t="e">
        <f t="shared" si="414"/>
        <v>#N/A</v>
      </c>
      <c r="DJ17" s="97" t="e">
        <f t="shared" si="415"/>
        <v>#N/A</v>
      </c>
      <c r="DK17" s="97" t="e">
        <f t="shared" si="416"/>
        <v>#N/A</v>
      </c>
      <c r="DL17" s="97" t="e">
        <f t="shared" si="417"/>
        <v>#N/A</v>
      </c>
      <c r="DM17" s="97" t="e">
        <f t="shared" si="418"/>
        <v>#N/A</v>
      </c>
      <c r="DN17" s="97" t="e">
        <f t="shared" si="419"/>
        <v>#N/A</v>
      </c>
      <c r="DO17" s="97" t="e">
        <f t="shared" si="420"/>
        <v>#N/A</v>
      </c>
      <c r="DP17" s="97" t="e">
        <f t="shared" si="421"/>
        <v>#N/A</v>
      </c>
      <c r="DQ17" s="97" t="e">
        <f t="shared" si="422"/>
        <v>#N/A</v>
      </c>
      <c r="DR17" s="97" t="e">
        <f t="shared" si="423"/>
        <v>#N/A</v>
      </c>
      <c r="DS17" s="97" t="e">
        <f t="shared" si="424"/>
        <v>#N/A</v>
      </c>
      <c r="DT17" s="97" t="e">
        <f t="shared" si="425"/>
        <v>#N/A</v>
      </c>
      <c r="DU17" s="97" t="e">
        <f t="shared" si="426"/>
        <v>#N/A</v>
      </c>
      <c r="DV17" s="97" t="e">
        <f t="shared" si="427"/>
        <v>#N/A</v>
      </c>
      <c r="DW17" s="97" t="e">
        <f t="shared" si="428"/>
        <v>#N/A</v>
      </c>
      <c r="DX17" s="97" t="e">
        <f t="shared" si="429"/>
        <v>#N/A</v>
      </c>
      <c r="DY17" s="97" t="e">
        <f t="shared" si="430"/>
        <v>#N/A</v>
      </c>
      <c r="DZ17" s="97" t="e">
        <f t="shared" si="431"/>
        <v>#N/A</v>
      </c>
      <c r="EA17" s="97" t="e">
        <f t="shared" si="432"/>
        <v>#N/A</v>
      </c>
      <c r="EB17" s="97" t="e">
        <f t="shared" si="433"/>
        <v>#N/A</v>
      </c>
      <c r="EC17" s="97" t="e">
        <f t="shared" si="434"/>
        <v>#N/A</v>
      </c>
      <c r="ED17" s="97" t="e">
        <f t="shared" si="435"/>
        <v>#N/A</v>
      </c>
      <c r="EE17" s="97" t="e">
        <f t="shared" si="436"/>
        <v>#N/A</v>
      </c>
      <c r="EF17" s="97" t="e">
        <f t="shared" si="437"/>
        <v>#N/A</v>
      </c>
      <c r="EG17" s="97" t="e">
        <f t="shared" si="438"/>
        <v>#N/A</v>
      </c>
      <c r="EH17" s="97" t="e">
        <f t="shared" si="439"/>
        <v>#N/A</v>
      </c>
      <c r="EI17" s="97" t="e">
        <f t="shared" si="440"/>
        <v>#N/A</v>
      </c>
      <c r="EJ17" s="97" t="e">
        <f t="shared" si="441"/>
        <v>#N/A</v>
      </c>
      <c r="EK17" s="97" t="e">
        <f t="shared" si="442"/>
        <v>#N/A</v>
      </c>
      <c r="EL17" s="97" t="e">
        <f t="shared" si="443"/>
        <v>#N/A</v>
      </c>
      <c r="EM17" s="97" t="e">
        <f t="shared" si="444"/>
        <v>#N/A</v>
      </c>
      <c r="EN17" s="97" t="e">
        <f t="shared" si="445"/>
        <v>#N/A</v>
      </c>
      <c r="EO17" s="97" t="e">
        <f t="shared" si="446"/>
        <v>#N/A</v>
      </c>
      <c r="EP17" s="97" t="e">
        <f t="shared" si="447"/>
        <v>#N/A</v>
      </c>
      <c r="EQ17" s="97" t="e">
        <f t="shared" si="448"/>
        <v>#N/A</v>
      </c>
      <c r="ER17" s="97" t="e">
        <f t="shared" si="449"/>
        <v>#N/A</v>
      </c>
      <c r="ES17" s="97" t="e">
        <f t="shared" si="450"/>
        <v>#N/A</v>
      </c>
      <c r="ET17" s="97" t="e">
        <f t="shared" si="451"/>
        <v>#N/A</v>
      </c>
      <c r="EU17" s="97" t="e">
        <f t="shared" si="452"/>
        <v>#N/A</v>
      </c>
      <c r="EV17" s="97" t="e">
        <f t="shared" si="453"/>
        <v>#N/A</v>
      </c>
      <c r="EW17" s="97" t="e">
        <f t="shared" si="454"/>
        <v>#N/A</v>
      </c>
      <c r="EX17" s="97" t="e">
        <f t="shared" si="455"/>
        <v>#N/A</v>
      </c>
      <c r="EY17" s="97" t="e">
        <f t="shared" si="456"/>
        <v>#N/A</v>
      </c>
      <c r="EZ17" s="97" t="e">
        <f t="shared" si="457"/>
        <v>#N/A</v>
      </c>
      <c r="FA17" s="97" t="e">
        <f t="shared" si="458"/>
        <v>#N/A</v>
      </c>
      <c r="FB17" s="97" t="e">
        <f t="shared" si="459"/>
        <v>#N/A</v>
      </c>
      <c r="FC17" s="97" t="e">
        <f t="shared" si="460"/>
        <v>#N/A</v>
      </c>
      <c r="FD17" s="97" t="e">
        <f t="shared" si="461"/>
        <v>#N/A</v>
      </c>
      <c r="FE17" s="97" t="e">
        <f t="shared" si="462"/>
        <v>#N/A</v>
      </c>
      <c r="FF17" s="97" t="e">
        <f t="shared" si="463"/>
        <v>#N/A</v>
      </c>
      <c r="FG17" s="97" t="e">
        <f t="shared" si="464"/>
        <v>#N/A</v>
      </c>
      <c r="FH17" s="97" t="e">
        <f t="shared" si="465"/>
        <v>#N/A</v>
      </c>
      <c r="FI17" s="97" t="e">
        <f t="shared" si="466"/>
        <v>#N/A</v>
      </c>
      <c r="FJ17" s="97" t="e">
        <f t="shared" si="467"/>
        <v>#N/A</v>
      </c>
      <c r="FK17" s="97" t="e">
        <f t="shared" si="468"/>
        <v>#N/A</v>
      </c>
      <c r="FL17" s="97" t="e">
        <f t="shared" si="469"/>
        <v>#N/A</v>
      </c>
      <c r="FM17" s="97" t="e">
        <f t="shared" si="470"/>
        <v>#N/A</v>
      </c>
      <c r="FN17" s="97" t="e">
        <f t="shared" si="471"/>
        <v>#N/A</v>
      </c>
      <c r="FO17" s="97" t="e">
        <f t="shared" si="472"/>
        <v>#N/A</v>
      </c>
      <c r="FP17" s="97" t="e">
        <f t="shared" si="473"/>
        <v>#N/A</v>
      </c>
      <c r="FQ17" s="97" t="e">
        <f t="shared" si="474"/>
        <v>#N/A</v>
      </c>
      <c r="FR17" s="97" t="e">
        <f t="shared" si="475"/>
        <v>#N/A</v>
      </c>
      <c r="FS17" s="97" t="e">
        <f t="shared" si="476"/>
        <v>#N/A</v>
      </c>
      <c r="FT17" s="97" t="e">
        <f t="shared" si="477"/>
        <v>#N/A</v>
      </c>
      <c r="FU17" s="97" t="e">
        <f t="shared" si="478"/>
        <v>#N/A</v>
      </c>
      <c r="FV17" s="97" t="e">
        <f t="shared" si="479"/>
        <v>#N/A</v>
      </c>
      <c r="FW17" s="97" t="e">
        <f t="shared" si="480"/>
        <v>#N/A</v>
      </c>
      <c r="FX17" s="97" t="e">
        <f t="shared" si="481"/>
        <v>#N/A</v>
      </c>
      <c r="FY17" s="97" t="e">
        <f t="shared" si="482"/>
        <v>#N/A</v>
      </c>
      <c r="FZ17" s="97" t="e">
        <f t="shared" si="483"/>
        <v>#N/A</v>
      </c>
      <c r="GA17" s="97" t="e">
        <f t="shared" si="484"/>
        <v>#N/A</v>
      </c>
      <c r="GB17" s="97" t="e">
        <f t="shared" si="485"/>
        <v>#N/A</v>
      </c>
      <c r="GC17" s="97" t="e">
        <f t="shared" si="486"/>
        <v>#N/A</v>
      </c>
      <c r="GD17" s="97" t="e">
        <f t="shared" si="487"/>
        <v>#N/A</v>
      </c>
      <c r="GE17" s="97" t="e">
        <f t="shared" si="488"/>
        <v>#N/A</v>
      </c>
      <c r="GF17" s="97" t="e">
        <f t="shared" si="489"/>
        <v>#N/A</v>
      </c>
      <c r="GG17" s="97" t="e">
        <f t="shared" si="490"/>
        <v>#N/A</v>
      </c>
      <c r="GH17" s="97" t="e">
        <f t="shared" si="491"/>
        <v>#N/A</v>
      </c>
      <c r="GI17" s="97" t="e">
        <f t="shared" si="492"/>
        <v>#N/A</v>
      </c>
      <c r="GJ17" s="97" t="e">
        <f t="shared" si="493"/>
        <v>#N/A</v>
      </c>
      <c r="GK17" s="97" t="e">
        <f t="shared" si="494"/>
        <v>#N/A</v>
      </c>
      <c r="GL17" s="97" t="e">
        <f t="shared" si="495"/>
        <v>#N/A</v>
      </c>
      <c r="GM17" s="97" t="e">
        <f t="shared" si="496"/>
        <v>#N/A</v>
      </c>
      <c r="GN17" s="97" t="e">
        <f t="shared" si="497"/>
        <v>#N/A</v>
      </c>
      <c r="GO17" s="97" t="e">
        <f t="shared" si="498"/>
        <v>#N/A</v>
      </c>
      <c r="GP17" s="97" t="e">
        <f t="shared" si="499"/>
        <v>#N/A</v>
      </c>
      <c r="GQ17" s="97" t="e">
        <f t="shared" si="500"/>
        <v>#N/A</v>
      </c>
      <c r="GR17" s="97" t="e">
        <f t="shared" si="501"/>
        <v>#N/A</v>
      </c>
      <c r="GS17" s="97" t="e">
        <f t="shared" si="502"/>
        <v>#N/A</v>
      </c>
      <c r="GT17" s="97" t="e">
        <f t="shared" si="503"/>
        <v>#N/A</v>
      </c>
      <c r="GU17" s="97" t="e">
        <f t="shared" si="504"/>
        <v>#N/A</v>
      </c>
      <c r="GV17" s="97" t="e">
        <f t="shared" si="505"/>
        <v>#N/A</v>
      </c>
      <c r="GW17" s="97" t="e">
        <f t="shared" si="506"/>
        <v>#N/A</v>
      </c>
      <c r="GX17" s="97" t="e">
        <f t="shared" si="507"/>
        <v>#N/A</v>
      </c>
      <c r="GY17" s="97" t="e">
        <f t="shared" si="508"/>
        <v>#N/A</v>
      </c>
      <c r="GZ17" s="97" t="e">
        <f t="shared" si="509"/>
        <v>#N/A</v>
      </c>
      <c r="HA17" s="97" t="e">
        <f t="shared" si="510"/>
        <v>#N/A</v>
      </c>
      <c r="HB17" s="97" t="e">
        <f t="shared" si="511"/>
        <v>#N/A</v>
      </c>
      <c r="HC17" s="97" t="e">
        <f t="shared" si="512"/>
        <v>#N/A</v>
      </c>
      <c r="HD17" s="97" t="e">
        <f t="shared" si="513"/>
        <v>#N/A</v>
      </c>
      <c r="HE17" s="97" t="e">
        <f t="shared" si="514"/>
        <v>#N/A</v>
      </c>
      <c r="HF17" s="97" t="e">
        <f t="shared" si="515"/>
        <v>#N/A</v>
      </c>
      <c r="HG17" s="97" t="e">
        <f t="shared" si="516"/>
        <v>#N/A</v>
      </c>
      <c r="HH17" s="97" t="e">
        <f t="shared" si="517"/>
        <v>#N/A</v>
      </c>
      <c r="HI17" s="97" t="e">
        <f t="shared" si="518"/>
        <v>#N/A</v>
      </c>
      <c r="HJ17" s="97" t="e">
        <f t="shared" si="519"/>
        <v>#N/A</v>
      </c>
      <c r="HK17" s="97" t="e">
        <f t="shared" si="520"/>
        <v>#N/A</v>
      </c>
      <c r="HL17" s="97" t="e">
        <f t="shared" si="521"/>
        <v>#N/A</v>
      </c>
      <c r="HM17" s="97" t="e">
        <f t="shared" si="522"/>
        <v>#N/A</v>
      </c>
      <c r="HN17" s="97" t="e">
        <f t="shared" si="523"/>
        <v>#N/A</v>
      </c>
      <c r="HO17" s="97" t="e">
        <f t="shared" si="524"/>
        <v>#N/A</v>
      </c>
      <c r="HP17" s="97" t="e">
        <f t="shared" si="525"/>
        <v>#N/A</v>
      </c>
      <c r="HQ17" s="97" t="e">
        <f t="shared" si="526"/>
        <v>#N/A</v>
      </c>
      <c r="HR17" s="97" t="e">
        <f t="shared" si="527"/>
        <v>#N/A</v>
      </c>
      <c r="HS17" s="97" t="e">
        <f t="shared" si="528"/>
        <v>#N/A</v>
      </c>
      <c r="HT17" s="97" t="e">
        <f t="shared" si="529"/>
        <v>#N/A</v>
      </c>
      <c r="HU17" s="97" t="e">
        <f t="shared" si="530"/>
        <v>#N/A</v>
      </c>
      <c r="HV17" s="97" t="e">
        <f t="shared" si="531"/>
        <v>#N/A</v>
      </c>
      <c r="HW17" s="97" t="e">
        <f t="shared" si="532"/>
        <v>#N/A</v>
      </c>
      <c r="HX17" s="97" t="e">
        <f t="shared" si="533"/>
        <v>#N/A</v>
      </c>
      <c r="HY17" s="97" t="e">
        <f t="shared" si="534"/>
        <v>#N/A</v>
      </c>
      <c r="HZ17" s="97" t="e">
        <f t="shared" si="535"/>
        <v>#N/A</v>
      </c>
      <c r="IA17" s="97" t="e">
        <f t="shared" si="536"/>
        <v>#N/A</v>
      </c>
      <c r="IB17" s="97" t="e">
        <f t="shared" si="537"/>
        <v>#N/A</v>
      </c>
      <c r="IC17" s="97" t="e">
        <f t="shared" si="538"/>
        <v>#N/A</v>
      </c>
      <c r="ID17" s="97" t="e">
        <f t="shared" si="539"/>
        <v>#N/A</v>
      </c>
      <c r="IE17" s="97" t="e">
        <f t="shared" si="540"/>
        <v>#N/A</v>
      </c>
      <c r="IF17" s="97" t="e">
        <f t="shared" si="541"/>
        <v>#N/A</v>
      </c>
      <c r="IG17" s="97" t="e">
        <f t="shared" si="542"/>
        <v>#N/A</v>
      </c>
      <c r="IH17" s="97" t="e">
        <f t="shared" si="543"/>
        <v>#N/A</v>
      </c>
      <c r="II17" s="97" t="e">
        <f t="shared" si="544"/>
        <v>#N/A</v>
      </c>
      <c r="IJ17" s="97" t="e">
        <f t="shared" si="545"/>
        <v>#N/A</v>
      </c>
      <c r="IK17" s="97" t="e">
        <f t="shared" si="546"/>
        <v>#N/A</v>
      </c>
      <c r="IL17" s="97" t="e">
        <f t="shared" si="547"/>
        <v>#N/A</v>
      </c>
      <c r="IM17" s="97" t="e">
        <f t="shared" si="548"/>
        <v>#N/A</v>
      </c>
      <c r="IN17" s="97" t="e">
        <f t="shared" si="549"/>
        <v>#N/A</v>
      </c>
      <c r="IO17" s="97" t="e">
        <f t="shared" si="550"/>
        <v>#N/A</v>
      </c>
      <c r="IP17" s="97" t="e">
        <f t="shared" si="551"/>
        <v>#N/A</v>
      </c>
      <c r="IQ17" s="97" t="e">
        <f t="shared" si="552"/>
        <v>#N/A</v>
      </c>
      <c r="IR17" s="97" t="e">
        <f t="shared" si="553"/>
        <v>#N/A</v>
      </c>
      <c r="IS17" s="97" t="e">
        <f t="shared" si="554"/>
        <v>#N/A</v>
      </c>
      <c r="IT17" s="97" t="e">
        <f t="shared" si="555"/>
        <v>#N/A</v>
      </c>
      <c r="IU17" s="97" t="e">
        <f t="shared" si="556"/>
        <v>#N/A</v>
      </c>
      <c r="IV17" s="97" t="e">
        <f t="shared" si="557"/>
        <v>#N/A</v>
      </c>
      <c r="IW17" s="97" t="e">
        <f t="shared" si="558"/>
        <v>#N/A</v>
      </c>
      <c r="IX17" s="97" t="e">
        <f t="shared" si="559"/>
        <v>#N/A</v>
      </c>
      <c r="IY17" s="97" t="e">
        <f t="shared" si="560"/>
        <v>#N/A</v>
      </c>
      <c r="IZ17" s="97" t="e">
        <f t="shared" si="561"/>
        <v>#N/A</v>
      </c>
      <c r="JA17" s="97" t="e">
        <f t="shared" si="562"/>
        <v>#N/A</v>
      </c>
      <c r="JB17" s="97" t="e">
        <f t="shared" si="563"/>
        <v>#N/A</v>
      </c>
      <c r="JC17" s="97" t="e">
        <f t="shared" si="564"/>
        <v>#N/A</v>
      </c>
      <c r="JD17" s="97" t="e">
        <f t="shared" si="565"/>
        <v>#N/A</v>
      </c>
      <c r="JE17" s="97" t="e">
        <f t="shared" si="566"/>
        <v>#N/A</v>
      </c>
      <c r="JF17" s="97" t="e">
        <f t="shared" si="567"/>
        <v>#N/A</v>
      </c>
      <c r="JG17" s="97" t="e">
        <f t="shared" si="568"/>
        <v>#N/A</v>
      </c>
      <c r="JH17" s="97" t="e">
        <f t="shared" si="569"/>
        <v>#N/A</v>
      </c>
      <c r="JI17" s="97" t="e">
        <f t="shared" si="570"/>
        <v>#N/A</v>
      </c>
      <c r="JJ17" s="97" t="e">
        <f t="shared" si="571"/>
        <v>#N/A</v>
      </c>
      <c r="JK17" s="97" t="e">
        <f t="shared" si="572"/>
        <v>#N/A</v>
      </c>
      <c r="JL17" s="97" t="e">
        <f t="shared" si="573"/>
        <v>#N/A</v>
      </c>
      <c r="JM17" s="97" t="e">
        <f t="shared" si="574"/>
        <v>#N/A</v>
      </c>
      <c r="JN17" s="97" t="e">
        <f t="shared" si="575"/>
        <v>#N/A</v>
      </c>
      <c r="JO17" s="97" t="e">
        <f t="shared" si="576"/>
        <v>#N/A</v>
      </c>
      <c r="JP17" s="97" t="e">
        <f t="shared" si="577"/>
        <v>#N/A</v>
      </c>
      <c r="JQ17" s="97" t="e">
        <f t="shared" si="578"/>
        <v>#N/A</v>
      </c>
      <c r="JR17" s="97" t="e">
        <f t="shared" si="579"/>
        <v>#N/A</v>
      </c>
      <c r="JS17" s="97" t="e">
        <f t="shared" si="580"/>
        <v>#N/A</v>
      </c>
      <c r="JT17" s="97" t="e">
        <f t="shared" si="581"/>
        <v>#N/A</v>
      </c>
      <c r="JU17" s="97" t="e">
        <f t="shared" si="582"/>
        <v>#N/A</v>
      </c>
      <c r="JV17" s="97" t="e">
        <f t="shared" si="583"/>
        <v>#N/A</v>
      </c>
      <c r="JW17" s="97" t="e">
        <f t="shared" si="584"/>
        <v>#N/A</v>
      </c>
      <c r="JX17" s="97" t="e">
        <f t="shared" si="585"/>
        <v>#N/A</v>
      </c>
      <c r="JY17" s="97" t="e">
        <f t="shared" si="586"/>
        <v>#N/A</v>
      </c>
      <c r="JZ17" s="97" t="e">
        <f t="shared" si="587"/>
        <v>#N/A</v>
      </c>
      <c r="KA17" s="97" t="e">
        <f t="shared" si="588"/>
        <v>#N/A</v>
      </c>
      <c r="KB17" s="97" t="e">
        <f t="shared" si="589"/>
        <v>#N/A</v>
      </c>
      <c r="KC17" s="97" t="e">
        <f t="shared" si="590"/>
        <v>#N/A</v>
      </c>
      <c r="KD17" s="97" t="e">
        <f t="shared" si="591"/>
        <v>#N/A</v>
      </c>
      <c r="KE17" s="97" t="e">
        <f t="shared" si="592"/>
        <v>#N/A</v>
      </c>
      <c r="KF17" s="97" t="e">
        <f t="shared" si="593"/>
        <v>#N/A</v>
      </c>
      <c r="KG17" s="97" t="e">
        <f t="shared" si="594"/>
        <v>#N/A</v>
      </c>
      <c r="KH17" s="97" t="e">
        <f t="shared" si="595"/>
        <v>#N/A</v>
      </c>
      <c r="KI17" s="97" t="e">
        <f t="shared" si="596"/>
        <v>#N/A</v>
      </c>
      <c r="KJ17" s="97" t="e">
        <f t="shared" si="597"/>
        <v>#N/A</v>
      </c>
      <c r="KK17" s="97" t="e">
        <f t="shared" si="598"/>
        <v>#N/A</v>
      </c>
      <c r="KL17" s="97" t="e">
        <f t="shared" si="599"/>
        <v>#N/A</v>
      </c>
      <c r="KM17" s="97" t="e">
        <f t="shared" si="600"/>
        <v>#N/A</v>
      </c>
      <c r="KN17" s="97" t="e">
        <f t="shared" si="601"/>
        <v>#N/A</v>
      </c>
    </row>
    <row r="18" spans="1:300" x14ac:dyDescent="0.3">
      <c r="A18" t="str">
        <f t="shared" si="307"/>
        <v>France</v>
      </c>
      <c r="G18" s="97">
        <f t="shared" si="308"/>
        <v>0.39765423754315843</v>
      </c>
      <c r="H18" s="97">
        <f t="shared" si="309"/>
        <v>0.40859917589291639</v>
      </c>
      <c r="I18" s="97">
        <f t="shared" si="310"/>
        <v>0.32976438799920316</v>
      </c>
      <c r="J18" s="97">
        <f t="shared" si="311"/>
        <v>0.36791010657063006</v>
      </c>
      <c r="K18" s="97">
        <f t="shared" si="312"/>
        <v>0.30935664383039962</v>
      </c>
      <c r="L18" s="97">
        <f t="shared" si="313"/>
        <v>0.25426414127848651</v>
      </c>
      <c r="M18" s="97">
        <f t="shared" si="314"/>
        <v>0.23464369446769329</v>
      </c>
      <c r="N18" s="97">
        <f t="shared" si="315"/>
        <v>0.27290316728668218</v>
      </c>
      <c r="O18" s="97">
        <f t="shared" si="316"/>
        <v>0.32525761844082646</v>
      </c>
      <c r="P18" s="97">
        <f t="shared" si="317"/>
        <v>0.28847075073584971</v>
      </c>
      <c r="Q18" s="97">
        <f t="shared" si="318"/>
        <v>0.304561102703238</v>
      </c>
      <c r="R18" s="97">
        <f t="shared" si="319"/>
        <v>0.31033315336204526</v>
      </c>
      <c r="S18" s="97">
        <f t="shared" si="320"/>
        <v>0.26701182390755895</v>
      </c>
      <c r="T18" s="97">
        <f t="shared" si="321"/>
        <v>0.2425896472472755</v>
      </c>
      <c r="U18" s="97">
        <f t="shared" si="322"/>
        <v>0.24202609795309971</v>
      </c>
      <c r="V18" s="97">
        <f t="shared" si="323"/>
        <v>0.24705571851215247</v>
      </c>
      <c r="W18" s="97">
        <f t="shared" si="324"/>
        <v>0.24189898971813939</v>
      </c>
      <c r="X18" s="97">
        <f t="shared" si="325"/>
        <v>0.21866335900257905</v>
      </c>
      <c r="Y18" s="97">
        <f t="shared" si="326"/>
        <v>0.18829714984615453</v>
      </c>
      <c r="Z18" s="97">
        <f t="shared" si="327"/>
        <v>0.17848075792833695</v>
      </c>
      <c r="AA18" s="97">
        <f t="shared" si="328"/>
        <v>0.15775483082822039</v>
      </c>
      <c r="AB18" s="97">
        <f t="shared" si="329"/>
        <v>0.15150316313614076</v>
      </c>
      <c r="AC18" s="97">
        <f t="shared" si="330"/>
        <v>0.18429901831495421</v>
      </c>
      <c r="AD18" s="97">
        <f t="shared" si="331"/>
        <v>0.20084829223241574</v>
      </c>
      <c r="AE18" s="97">
        <f t="shared" si="332"/>
        <v>0.20109271945034957</v>
      </c>
      <c r="AF18" s="97">
        <f t="shared" si="333"/>
        <v>0.18036892929183179</v>
      </c>
      <c r="AG18" s="97" t="e">
        <f t="shared" si="334"/>
        <v>#N/A</v>
      </c>
      <c r="AH18" s="97" t="e">
        <f t="shared" si="335"/>
        <v>#N/A</v>
      </c>
      <c r="AI18" s="97" t="e">
        <f t="shared" si="336"/>
        <v>#N/A</v>
      </c>
      <c r="AJ18" s="97" t="e">
        <f t="shared" si="337"/>
        <v>#N/A</v>
      </c>
      <c r="AK18" s="97" t="e">
        <f t="shared" si="338"/>
        <v>#N/A</v>
      </c>
      <c r="AL18" s="97" t="e">
        <f t="shared" si="339"/>
        <v>#N/A</v>
      </c>
      <c r="AM18" s="97" t="e">
        <f t="shared" si="340"/>
        <v>#N/A</v>
      </c>
      <c r="AN18" s="97" t="e">
        <f t="shared" si="341"/>
        <v>#N/A</v>
      </c>
      <c r="AO18" s="97" t="e">
        <f t="shared" si="342"/>
        <v>#N/A</v>
      </c>
      <c r="AP18" s="97" t="e">
        <f t="shared" si="343"/>
        <v>#N/A</v>
      </c>
      <c r="AQ18" s="97" t="e">
        <f t="shared" si="344"/>
        <v>#N/A</v>
      </c>
      <c r="AR18" s="97" t="e">
        <f t="shared" si="345"/>
        <v>#N/A</v>
      </c>
      <c r="AS18" s="97" t="e">
        <f t="shared" si="346"/>
        <v>#N/A</v>
      </c>
      <c r="AT18" s="97" t="e">
        <f t="shared" si="347"/>
        <v>#N/A</v>
      </c>
      <c r="AU18" s="97" t="e">
        <f t="shared" si="348"/>
        <v>#N/A</v>
      </c>
      <c r="AV18" s="97" t="e">
        <f t="shared" si="349"/>
        <v>#N/A</v>
      </c>
      <c r="AW18" s="97" t="e">
        <f t="shared" si="350"/>
        <v>#N/A</v>
      </c>
      <c r="AX18" s="97" t="e">
        <f t="shared" si="351"/>
        <v>#N/A</v>
      </c>
      <c r="AY18" s="97" t="e">
        <f t="shared" si="352"/>
        <v>#N/A</v>
      </c>
      <c r="AZ18" s="97" t="e">
        <f t="shared" si="353"/>
        <v>#N/A</v>
      </c>
      <c r="BA18" s="97" t="e">
        <f t="shared" si="354"/>
        <v>#N/A</v>
      </c>
      <c r="BB18" s="97" t="e">
        <f t="shared" si="355"/>
        <v>#N/A</v>
      </c>
      <c r="BC18" s="97" t="e">
        <f t="shared" si="356"/>
        <v>#N/A</v>
      </c>
      <c r="BD18" s="97" t="e">
        <f t="shared" si="357"/>
        <v>#N/A</v>
      </c>
      <c r="BE18" s="97" t="e">
        <f t="shared" si="358"/>
        <v>#N/A</v>
      </c>
      <c r="BF18" s="97" t="e">
        <f t="shared" si="359"/>
        <v>#N/A</v>
      </c>
      <c r="BG18" s="97" t="e">
        <f t="shared" si="360"/>
        <v>#N/A</v>
      </c>
      <c r="BH18" s="97" t="e">
        <f t="shared" si="361"/>
        <v>#N/A</v>
      </c>
      <c r="BI18" s="97" t="e">
        <f t="shared" si="362"/>
        <v>#N/A</v>
      </c>
      <c r="BJ18" s="97" t="e">
        <f t="shared" si="363"/>
        <v>#N/A</v>
      </c>
      <c r="BK18" s="97" t="e">
        <f t="shared" si="364"/>
        <v>#N/A</v>
      </c>
      <c r="BL18" s="97" t="e">
        <f t="shared" si="365"/>
        <v>#N/A</v>
      </c>
      <c r="BM18" s="97" t="e">
        <f t="shared" si="366"/>
        <v>#N/A</v>
      </c>
      <c r="BN18" s="97" t="e">
        <f t="shared" si="367"/>
        <v>#N/A</v>
      </c>
      <c r="BO18" s="97" t="e">
        <f t="shared" si="368"/>
        <v>#N/A</v>
      </c>
      <c r="BP18" s="97" t="e">
        <f t="shared" si="369"/>
        <v>#N/A</v>
      </c>
      <c r="BQ18" s="97" t="e">
        <f t="shared" si="370"/>
        <v>#N/A</v>
      </c>
      <c r="BR18" s="97" t="e">
        <f t="shared" si="371"/>
        <v>#N/A</v>
      </c>
      <c r="BS18" s="97" t="e">
        <f t="shared" si="372"/>
        <v>#N/A</v>
      </c>
      <c r="BT18" s="97" t="e">
        <f t="shared" si="373"/>
        <v>#N/A</v>
      </c>
      <c r="BU18" s="97" t="e">
        <f t="shared" si="374"/>
        <v>#N/A</v>
      </c>
      <c r="BV18" s="97" t="e">
        <f t="shared" si="375"/>
        <v>#N/A</v>
      </c>
      <c r="BW18" s="97" t="e">
        <f t="shared" si="376"/>
        <v>#N/A</v>
      </c>
      <c r="BX18" s="97" t="e">
        <f t="shared" si="377"/>
        <v>#N/A</v>
      </c>
      <c r="BY18" s="97" t="e">
        <f t="shared" si="378"/>
        <v>#N/A</v>
      </c>
      <c r="BZ18" s="97" t="e">
        <f t="shared" si="379"/>
        <v>#N/A</v>
      </c>
      <c r="CA18" s="97" t="e">
        <f t="shared" si="380"/>
        <v>#N/A</v>
      </c>
      <c r="CB18" s="97" t="e">
        <f t="shared" si="381"/>
        <v>#N/A</v>
      </c>
      <c r="CC18" s="97" t="e">
        <f t="shared" si="382"/>
        <v>#N/A</v>
      </c>
      <c r="CD18" s="97" t="e">
        <f t="shared" si="383"/>
        <v>#N/A</v>
      </c>
      <c r="CE18" s="97" t="e">
        <f t="shared" si="384"/>
        <v>#N/A</v>
      </c>
      <c r="CF18" s="97" t="e">
        <f t="shared" si="385"/>
        <v>#N/A</v>
      </c>
      <c r="CG18" s="97" t="e">
        <f t="shared" si="386"/>
        <v>#N/A</v>
      </c>
      <c r="CH18" s="97" t="e">
        <f t="shared" si="387"/>
        <v>#N/A</v>
      </c>
      <c r="CI18" s="97" t="e">
        <f t="shared" si="388"/>
        <v>#N/A</v>
      </c>
      <c r="CJ18" s="97" t="e">
        <f t="shared" si="389"/>
        <v>#N/A</v>
      </c>
      <c r="CK18" s="97" t="e">
        <f t="shared" si="390"/>
        <v>#N/A</v>
      </c>
      <c r="CL18" s="97" t="e">
        <f t="shared" si="391"/>
        <v>#N/A</v>
      </c>
      <c r="CM18" s="97" t="e">
        <f t="shared" si="392"/>
        <v>#N/A</v>
      </c>
      <c r="CN18" s="97" t="e">
        <f t="shared" si="393"/>
        <v>#N/A</v>
      </c>
      <c r="CO18" s="97" t="e">
        <f t="shared" si="394"/>
        <v>#N/A</v>
      </c>
      <c r="CP18" s="97" t="e">
        <f t="shared" si="395"/>
        <v>#N/A</v>
      </c>
      <c r="CQ18" s="97" t="e">
        <f t="shared" si="396"/>
        <v>#N/A</v>
      </c>
      <c r="CR18" s="97" t="e">
        <f t="shared" si="397"/>
        <v>#N/A</v>
      </c>
      <c r="CS18" s="97" t="e">
        <f t="shared" si="398"/>
        <v>#N/A</v>
      </c>
      <c r="CT18" s="97" t="e">
        <f t="shared" si="399"/>
        <v>#N/A</v>
      </c>
      <c r="CU18" s="97" t="e">
        <f t="shared" si="400"/>
        <v>#N/A</v>
      </c>
      <c r="CV18" s="97" t="e">
        <f t="shared" si="401"/>
        <v>#N/A</v>
      </c>
      <c r="CW18" s="97" t="e">
        <f t="shared" si="402"/>
        <v>#N/A</v>
      </c>
      <c r="CX18" s="97" t="e">
        <f t="shared" si="403"/>
        <v>#N/A</v>
      </c>
      <c r="CY18" s="97" t="e">
        <f t="shared" si="404"/>
        <v>#N/A</v>
      </c>
      <c r="CZ18" s="97" t="e">
        <f t="shared" si="405"/>
        <v>#N/A</v>
      </c>
      <c r="DA18" s="97" t="e">
        <f t="shared" si="406"/>
        <v>#N/A</v>
      </c>
      <c r="DB18" s="97" t="e">
        <f t="shared" si="407"/>
        <v>#N/A</v>
      </c>
      <c r="DC18" s="97" t="e">
        <f t="shared" si="408"/>
        <v>#N/A</v>
      </c>
      <c r="DD18" s="97" t="e">
        <f t="shared" si="409"/>
        <v>#N/A</v>
      </c>
      <c r="DE18" s="97" t="e">
        <f t="shared" si="410"/>
        <v>#N/A</v>
      </c>
      <c r="DF18" s="97" t="e">
        <f t="shared" si="411"/>
        <v>#N/A</v>
      </c>
      <c r="DG18" s="97" t="e">
        <f t="shared" si="412"/>
        <v>#N/A</v>
      </c>
      <c r="DH18" s="97" t="e">
        <f t="shared" si="413"/>
        <v>#N/A</v>
      </c>
      <c r="DI18" s="97" t="e">
        <f t="shared" si="414"/>
        <v>#N/A</v>
      </c>
      <c r="DJ18" s="97" t="e">
        <f t="shared" si="415"/>
        <v>#N/A</v>
      </c>
      <c r="DK18" s="97" t="e">
        <f t="shared" si="416"/>
        <v>#N/A</v>
      </c>
      <c r="DL18" s="97" t="e">
        <f t="shared" si="417"/>
        <v>#N/A</v>
      </c>
      <c r="DM18" s="97" t="e">
        <f t="shared" si="418"/>
        <v>#N/A</v>
      </c>
      <c r="DN18" s="97" t="e">
        <f t="shared" si="419"/>
        <v>#N/A</v>
      </c>
      <c r="DO18" s="97" t="e">
        <f t="shared" si="420"/>
        <v>#N/A</v>
      </c>
      <c r="DP18" s="97" t="e">
        <f t="shared" si="421"/>
        <v>#N/A</v>
      </c>
      <c r="DQ18" s="97" t="e">
        <f t="shared" si="422"/>
        <v>#N/A</v>
      </c>
      <c r="DR18" s="97" t="e">
        <f t="shared" si="423"/>
        <v>#N/A</v>
      </c>
      <c r="DS18" s="97" t="e">
        <f t="shared" si="424"/>
        <v>#N/A</v>
      </c>
      <c r="DT18" s="97" t="e">
        <f t="shared" si="425"/>
        <v>#N/A</v>
      </c>
      <c r="DU18" s="97" t="e">
        <f t="shared" si="426"/>
        <v>#N/A</v>
      </c>
      <c r="DV18" s="97" t="e">
        <f t="shared" si="427"/>
        <v>#N/A</v>
      </c>
      <c r="DW18" s="97" t="e">
        <f t="shared" si="428"/>
        <v>#N/A</v>
      </c>
      <c r="DX18" s="97" t="e">
        <f t="shared" si="429"/>
        <v>#N/A</v>
      </c>
      <c r="DY18" s="97" t="e">
        <f t="shared" si="430"/>
        <v>#N/A</v>
      </c>
      <c r="DZ18" s="97" t="e">
        <f t="shared" si="431"/>
        <v>#N/A</v>
      </c>
      <c r="EA18" s="97" t="e">
        <f t="shared" si="432"/>
        <v>#N/A</v>
      </c>
      <c r="EB18" s="97" t="e">
        <f t="shared" si="433"/>
        <v>#N/A</v>
      </c>
      <c r="EC18" s="97" t="e">
        <f t="shared" si="434"/>
        <v>#N/A</v>
      </c>
      <c r="ED18" s="97" t="e">
        <f t="shared" si="435"/>
        <v>#N/A</v>
      </c>
      <c r="EE18" s="97" t="e">
        <f t="shared" si="436"/>
        <v>#N/A</v>
      </c>
      <c r="EF18" s="97" t="e">
        <f t="shared" si="437"/>
        <v>#N/A</v>
      </c>
      <c r="EG18" s="97" t="e">
        <f t="shared" si="438"/>
        <v>#N/A</v>
      </c>
      <c r="EH18" s="97" t="e">
        <f t="shared" si="439"/>
        <v>#N/A</v>
      </c>
      <c r="EI18" s="97" t="e">
        <f t="shared" si="440"/>
        <v>#N/A</v>
      </c>
      <c r="EJ18" s="97" t="e">
        <f t="shared" si="441"/>
        <v>#N/A</v>
      </c>
      <c r="EK18" s="97" t="e">
        <f t="shared" si="442"/>
        <v>#N/A</v>
      </c>
      <c r="EL18" s="97" t="e">
        <f t="shared" si="443"/>
        <v>#N/A</v>
      </c>
      <c r="EM18" s="97" t="e">
        <f t="shared" si="444"/>
        <v>#N/A</v>
      </c>
      <c r="EN18" s="97" t="e">
        <f t="shared" si="445"/>
        <v>#N/A</v>
      </c>
      <c r="EO18" s="97" t="e">
        <f t="shared" si="446"/>
        <v>#N/A</v>
      </c>
      <c r="EP18" s="97" t="e">
        <f t="shared" si="447"/>
        <v>#N/A</v>
      </c>
      <c r="EQ18" s="97" t="e">
        <f t="shared" si="448"/>
        <v>#N/A</v>
      </c>
      <c r="ER18" s="97" t="e">
        <f t="shared" si="449"/>
        <v>#N/A</v>
      </c>
      <c r="ES18" s="97" t="e">
        <f t="shared" si="450"/>
        <v>#N/A</v>
      </c>
      <c r="ET18" s="97" t="e">
        <f t="shared" si="451"/>
        <v>#N/A</v>
      </c>
      <c r="EU18" s="97" t="e">
        <f t="shared" si="452"/>
        <v>#N/A</v>
      </c>
      <c r="EV18" s="97" t="e">
        <f t="shared" si="453"/>
        <v>#N/A</v>
      </c>
      <c r="EW18" s="97" t="e">
        <f t="shared" si="454"/>
        <v>#N/A</v>
      </c>
      <c r="EX18" s="97" t="e">
        <f t="shared" si="455"/>
        <v>#N/A</v>
      </c>
      <c r="EY18" s="97" t="e">
        <f t="shared" si="456"/>
        <v>#N/A</v>
      </c>
      <c r="EZ18" s="97" t="e">
        <f t="shared" si="457"/>
        <v>#N/A</v>
      </c>
      <c r="FA18" s="97" t="e">
        <f t="shared" si="458"/>
        <v>#N/A</v>
      </c>
      <c r="FB18" s="97" t="e">
        <f t="shared" si="459"/>
        <v>#N/A</v>
      </c>
      <c r="FC18" s="97" t="e">
        <f t="shared" si="460"/>
        <v>#N/A</v>
      </c>
      <c r="FD18" s="97" t="e">
        <f t="shared" si="461"/>
        <v>#N/A</v>
      </c>
      <c r="FE18" s="97" t="e">
        <f t="shared" si="462"/>
        <v>#N/A</v>
      </c>
      <c r="FF18" s="97" t="e">
        <f t="shared" si="463"/>
        <v>#N/A</v>
      </c>
      <c r="FG18" s="97" t="e">
        <f t="shared" si="464"/>
        <v>#N/A</v>
      </c>
      <c r="FH18" s="97" t="e">
        <f t="shared" si="465"/>
        <v>#N/A</v>
      </c>
      <c r="FI18" s="97" t="e">
        <f t="shared" si="466"/>
        <v>#N/A</v>
      </c>
      <c r="FJ18" s="97" t="e">
        <f t="shared" si="467"/>
        <v>#N/A</v>
      </c>
      <c r="FK18" s="97" t="e">
        <f t="shared" si="468"/>
        <v>#N/A</v>
      </c>
      <c r="FL18" s="97" t="e">
        <f t="shared" si="469"/>
        <v>#N/A</v>
      </c>
      <c r="FM18" s="97" t="e">
        <f t="shared" si="470"/>
        <v>#N/A</v>
      </c>
      <c r="FN18" s="97" t="e">
        <f t="shared" si="471"/>
        <v>#N/A</v>
      </c>
      <c r="FO18" s="97" t="e">
        <f t="shared" si="472"/>
        <v>#N/A</v>
      </c>
      <c r="FP18" s="97" t="e">
        <f t="shared" si="473"/>
        <v>#N/A</v>
      </c>
      <c r="FQ18" s="97" t="e">
        <f t="shared" si="474"/>
        <v>#N/A</v>
      </c>
      <c r="FR18" s="97" t="e">
        <f t="shared" si="475"/>
        <v>#N/A</v>
      </c>
      <c r="FS18" s="97" t="e">
        <f t="shared" si="476"/>
        <v>#N/A</v>
      </c>
      <c r="FT18" s="97" t="e">
        <f t="shared" si="477"/>
        <v>#N/A</v>
      </c>
      <c r="FU18" s="97" t="e">
        <f t="shared" si="478"/>
        <v>#N/A</v>
      </c>
      <c r="FV18" s="97" t="e">
        <f t="shared" si="479"/>
        <v>#N/A</v>
      </c>
      <c r="FW18" s="97" t="e">
        <f t="shared" si="480"/>
        <v>#N/A</v>
      </c>
      <c r="FX18" s="97" t="e">
        <f t="shared" si="481"/>
        <v>#N/A</v>
      </c>
      <c r="FY18" s="97" t="e">
        <f t="shared" si="482"/>
        <v>#N/A</v>
      </c>
      <c r="FZ18" s="97" t="e">
        <f t="shared" si="483"/>
        <v>#N/A</v>
      </c>
      <c r="GA18" s="97" t="e">
        <f t="shared" si="484"/>
        <v>#N/A</v>
      </c>
      <c r="GB18" s="97" t="e">
        <f t="shared" si="485"/>
        <v>#N/A</v>
      </c>
      <c r="GC18" s="97" t="e">
        <f t="shared" si="486"/>
        <v>#N/A</v>
      </c>
      <c r="GD18" s="97" t="e">
        <f t="shared" si="487"/>
        <v>#N/A</v>
      </c>
      <c r="GE18" s="97" t="e">
        <f t="shared" si="488"/>
        <v>#N/A</v>
      </c>
      <c r="GF18" s="97" t="e">
        <f t="shared" si="489"/>
        <v>#N/A</v>
      </c>
      <c r="GG18" s="97" t="e">
        <f t="shared" si="490"/>
        <v>#N/A</v>
      </c>
      <c r="GH18" s="97" t="e">
        <f t="shared" si="491"/>
        <v>#N/A</v>
      </c>
      <c r="GI18" s="97" t="e">
        <f t="shared" si="492"/>
        <v>#N/A</v>
      </c>
      <c r="GJ18" s="97" t="e">
        <f t="shared" si="493"/>
        <v>#N/A</v>
      </c>
      <c r="GK18" s="97" t="e">
        <f t="shared" si="494"/>
        <v>#N/A</v>
      </c>
      <c r="GL18" s="97" t="e">
        <f t="shared" si="495"/>
        <v>#N/A</v>
      </c>
      <c r="GM18" s="97" t="e">
        <f t="shared" si="496"/>
        <v>#N/A</v>
      </c>
      <c r="GN18" s="97" t="e">
        <f t="shared" si="497"/>
        <v>#N/A</v>
      </c>
      <c r="GO18" s="97" t="e">
        <f t="shared" si="498"/>
        <v>#N/A</v>
      </c>
      <c r="GP18" s="97" t="e">
        <f t="shared" si="499"/>
        <v>#N/A</v>
      </c>
      <c r="GQ18" s="97" t="e">
        <f t="shared" si="500"/>
        <v>#N/A</v>
      </c>
      <c r="GR18" s="97" t="e">
        <f t="shared" si="501"/>
        <v>#N/A</v>
      </c>
      <c r="GS18" s="97" t="e">
        <f t="shared" si="502"/>
        <v>#N/A</v>
      </c>
      <c r="GT18" s="97" t="e">
        <f t="shared" si="503"/>
        <v>#N/A</v>
      </c>
      <c r="GU18" s="97" t="e">
        <f t="shared" si="504"/>
        <v>#N/A</v>
      </c>
      <c r="GV18" s="97" t="e">
        <f t="shared" si="505"/>
        <v>#N/A</v>
      </c>
      <c r="GW18" s="97" t="e">
        <f t="shared" si="506"/>
        <v>#N/A</v>
      </c>
      <c r="GX18" s="97" t="e">
        <f t="shared" si="507"/>
        <v>#N/A</v>
      </c>
      <c r="GY18" s="97" t="e">
        <f t="shared" si="508"/>
        <v>#N/A</v>
      </c>
      <c r="GZ18" s="97" t="e">
        <f t="shared" si="509"/>
        <v>#N/A</v>
      </c>
      <c r="HA18" s="97" t="e">
        <f t="shared" si="510"/>
        <v>#N/A</v>
      </c>
      <c r="HB18" s="97" t="e">
        <f t="shared" si="511"/>
        <v>#N/A</v>
      </c>
      <c r="HC18" s="97" t="e">
        <f t="shared" si="512"/>
        <v>#N/A</v>
      </c>
      <c r="HD18" s="97" t="e">
        <f t="shared" si="513"/>
        <v>#N/A</v>
      </c>
      <c r="HE18" s="97" t="e">
        <f t="shared" si="514"/>
        <v>#N/A</v>
      </c>
      <c r="HF18" s="97" t="e">
        <f t="shared" si="515"/>
        <v>#N/A</v>
      </c>
      <c r="HG18" s="97" t="e">
        <f t="shared" si="516"/>
        <v>#N/A</v>
      </c>
      <c r="HH18" s="97" t="e">
        <f t="shared" si="517"/>
        <v>#N/A</v>
      </c>
      <c r="HI18" s="97" t="e">
        <f t="shared" si="518"/>
        <v>#N/A</v>
      </c>
      <c r="HJ18" s="97" t="e">
        <f t="shared" si="519"/>
        <v>#N/A</v>
      </c>
      <c r="HK18" s="97" t="e">
        <f t="shared" si="520"/>
        <v>#N/A</v>
      </c>
      <c r="HL18" s="97" t="e">
        <f t="shared" si="521"/>
        <v>#N/A</v>
      </c>
      <c r="HM18" s="97" t="e">
        <f t="shared" si="522"/>
        <v>#N/A</v>
      </c>
      <c r="HN18" s="97" t="e">
        <f t="shared" si="523"/>
        <v>#N/A</v>
      </c>
      <c r="HO18" s="97" t="e">
        <f t="shared" si="524"/>
        <v>#N/A</v>
      </c>
      <c r="HP18" s="97" t="e">
        <f t="shared" si="525"/>
        <v>#N/A</v>
      </c>
      <c r="HQ18" s="97" t="e">
        <f t="shared" si="526"/>
        <v>#N/A</v>
      </c>
      <c r="HR18" s="97" t="e">
        <f t="shared" si="527"/>
        <v>#N/A</v>
      </c>
      <c r="HS18" s="97" t="e">
        <f t="shared" si="528"/>
        <v>#N/A</v>
      </c>
      <c r="HT18" s="97" t="e">
        <f t="shared" si="529"/>
        <v>#N/A</v>
      </c>
      <c r="HU18" s="97" t="e">
        <f t="shared" si="530"/>
        <v>#N/A</v>
      </c>
      <c r="HV18" s="97" t="e">
        <f t="shared" si="531"/>
        <v>#N/A</v>
      </c>
      <c r="HW18" s="97" t="e">
        <f t="shared" si="532"/>
        <v>#N/A</v>
      </c>
      <c r="HX18" s="97" t="e">
        <f t="shared" si="533"/>
        <v>#N/A</v>
      </c>
      <c r="HY18" s="97" t="e">
        <f t="shared" si="534"/>
        <v>#N/A</v>
      </c>
      <c r="HZ18" s="97" t="e">
        <f t="shared" si="535"/>
        <v>#N/A</v>
      </c>
      <c r="IA18" s="97" t="e">
        <f t="shared" si="536"/>
        <v>#N/A</v>
      </c>
      <c r="IB18" s="97" t="e">
        <f t="shared" si="537"/>
        <v>#N/A</v>
      </c>
      <c r="IC18" s="97" t="e">
        <f t="shared" si="538"/>
        <v>#N/A</v>
      </c>
      <c r="ID18" s="97" t="e">
        <f t="shared" si="539"/>
        <v>#N/A</v>
      </c>
      <c r="IE18" s="97" t="e">
        <f t="shared" si="540"/>
        <v>#N/A</v>
      </c>
      <c r="IF18" s="97" t="e">
        <f t="shared" si="541"/>
        <v>#N/A</v>
      </c>
      <c r="IG18" s="97" t="e">
        <f t="shared" si="542"/>
        <v>#N/A</v>
      </c>
      <c r="IH18" s="97" t="e">
        <f t="shared" si="543"/>
        <v>#N/A</v>
      </c>
      <c r="II18" s="97" t="e">
        <f t="shared" si="544"/>
        <v>#N/A</v>
      </c>
      <c r="IJ18" s="97" t="e">
        <f t="shared" si="545"/>
        <v>#N/A</v>
      </c>
      <c r="IK18" s="97" t="e">
        <f t="shared" si="546"/>
        <v>#N/A</v>
      </c>
      <c r="IL18" s="97" t="e">
        <f t="shared" si="547"/>
        <v>#N/A</v>
      </c>
      <c r="IM18" s="97" t="e">
        <f t="shared" si="548"/>
        <v>#N/A</v>
      </c>
      <c r="IN18" s="97" t="e">
        <f t="shared" si="549"/>
        <v>#N/A</v>
      </c>
      <c r="IO18" s="97" t="e">
        <f t="shared" si="550"/>
        <v>#N/A</v>
      </c>
      <c r="IP18" s="97" t="e">
        <f t="shared" si="551"/>
        <v>#N/A</v>
      </c>
      <c r="IQ18" s="97" t="e">
        <f t="shared" si="552"/>
        <v>#N/A</v>
      </c>
      <c r="IR18" s="97" t="e">
        <f t="shared" si="553"/>
        <v>#N/A</v>
      </c>
      <c r="IS18" s="97" t="e">
        <f t="shared" si="554"/>
        <v>#N/A</v>
      </c>
      <c r="IT18" s="97" t="e">
        <f t="shared" si="555"/>
        <v>#N/A</v>
      </c>
      <c r="IU18" s="97" t="e">
        <f t="shared" si="556"/>
        <v>#N/A</v>
      </c>
      <c r="IV18" s="97" t="e">
        <f t="shared" si="557"/>
        <v>#N/A</v>
      </c>
      <c r="IW18" s="97" t="e">
        <f t="shared" si="558"/>
        <v>#N/A</v>
      </c>
      <c r="IX18" s="97" t="e">
        <f t="shared" si="559"/>
        <v>#N/A</v>
      </c>
      <c r="IY18" s="97" t="e">
        <f t="shared" si="560"/>
        <v>#N/A</v>
      </c>
      <c r="IZ18" s="97" t="e">
        <f t="shared" si="561"/>
        <v>#N/A</v>
      </c>
      <c r="JA18" s="97" t="e">
        <f t="shared" si="562"/>
        <v>#N/A</v>
      </c>
      <c r="JB18" s="97" t="e">
        <f t="shared" si="563"/>
        <v>#N/A</v>
      </c>
      <c r="JC18" s="97" t="e">
        <f t="shared" si="564"/>
        <v>#N/A</v>
      </c>
      <c r="JD18" s="97" t="e">
        <f t="shared" si="565"/>
        <v>#N/A</v>
      </c>
      <c r="JE18" s="97" t="e">
        <f t="shared" si="566"/>
        <v>#N/A</v>
      </c>
      <c r="JF18" s="97" t="e">
        <f t="shared" si="567"/>
        <v>#N/A</v>
      </c>
      <c r="JG18" s="97" t="e">
        <f t="shared" si="568"/>
        <v>#N/A</v>
      </c>
      <c r="JH18" s="97" t="e">
        <f t="shared" si="569"/>
        <v>#N/A</v>
      </c>
      <c r="JI18" s="97" t="e">
        <f t="shared" si="570"/>
        <v>#N/A</v>
      </c>
      <c r="JJ18" s="97" t="e">
        <f t="shared" si="571"/>
        <v>#N/A</v>
      </c>
      <c r="JK18" s="97" t="e">
        <f t="shared" si="572"/>
        <v>#N/A</v>
      </c>
      <c r="JL18" s="97" t="e">
        <f t="shared" si="573"/>
        <v>#N/A</v>
      </c>
      <c r="JM18" s="97" t="e">
        <f t="shared" si="574"/>
        <v>#N/A</v>
      </c>
      <c r="JN18" s="97" t="e">
        <f t="shared" si="575"/>
        <v>#N/A</v>
      </c>
      <c r="JO18" s="97" t="e">
        <f t="shared" si="576"/>
        <v>#N/A</v>
      </c>
      <c r="JP18" s="97" t="e">
        <f t="shared" si="577"/>
        <v>#N/A</v>
      </c>
      <c r="JQ18" s="97" t="e">
        <f t="shared" si="578"/>
        <v>#N/A</v>
      </c>
      <c r="JR18" s="97" t="e">
        <f t="shared" si="579"/>
        <v>#N/A</v>
      </c>
      <c r="JS18" s="97" t="e">
        <f t="shared" si="580"/>
        <v>#N/A</v>
      </c>
      <c r="JT18" s="97" t="e">
        <f t="shared" si="581"/>
        <v>#N/A</v>
      </c>
      <c r="JU18" s="97" t="e">
        <f t="shared" si="582"/>
        <v>#N/A</v>
      </c>
      <c r="JV18" s="97" t="e">
        <f t="shared" si="583"/>
        <v>#N/A</v>
      </c>
      <c r="JW18" s="97" t="e">
        <f t="shared" si="584"/>
        <v>#N/A</v>
      </c>
      <c r="JX18" s="97" t="e">
        <f t="shared" si="585"/>
        <v>#N/A</v>
      </c>
      <c r="JY18" s="97" t="e">
        <f t="shared" si="586"/>
        <v>#N/A</v>
      </c>
      <c r="JZ18" s="97" t="e">
        <f t="shared" si="587"/>
        <v>#N/A</v>
      </c>
      <c r="KA18" s="97" t="e">
        <f t="shared" si="588"/>
        <v>#N/A</v>
      </c>
      <c r="KB18" s="97" t="e">
        <f t="shared" si="589"/>
        <v>#N/A</v>
      </c>
      <c r="KC18" s="97" t="e">
        <f t="shared" si="590"/>
        <v>#N/A</v>
      </c>
      <c r="KD18" s="97" t="e">
        <f t="shared" si="591"/>
        <v>#N/A</v>
      </c>
      <c r="KE18" s="97" t="e">
        <f t="shared" si="592"/>
        <v>#N/A</v>
      </c>
      <c r="KF18" s="97" t="e">
        <f t="shared" si="593"/>
        <v>#N/A</v>
      </c>
      <c r="KG18" s="97" t="e">
        <f t="shared" si="594"/>
        <v>#N/A</v>
      </c>
      <c r="KH18" s="97" t="e">
        <f t="shared" si="595"/>
        <v>#N/A</v>
      </c>
      <c r="KI18" s="97" t="e">
        <f t="shared" si="596"/>
        <v>#N/A</v>
      </c>
      <c r="KJ18" s="97" t="e">
        <f t="shared" si="597"/>
        <v>#N/A</v>
      </c>
      <c r="KK18" s="97" t="e">
        <f t="shared" si="598"/>
        <v>#N/A</v>
      </c>
      <c r="KL18" s="97" t="e">
        <f t="shared" si="599"/>
        <v>#N/A</v>
      </c>
      <c r="KM18" s="97" t="e">
        <f t="shared" si="600"/>
        <v>#N/A</v>
      </c>
      <c r="KN18" s="97" t="e">
        <f t="shared" si="601"/>
        <v>#N/A</v>
      </c>
    </row>
    <row r="19" spans="1:300" x14ac:dyDescent="0.3">
      <c r="A19" t="str">
        <f t="shared" si="307"/>
        <v>Germany</v>
      </c>
      <c r="G19" s="97">
        <f t="shared" si="308"/>
        <v>0.37354228352311925</v>
      </c>
      <c r="H19" s="97">
        <f t="shared" si="309"/>
        <v>0.43527930703195183</v>
      </c>
      <c r="I19" s="97">
        <f t="shared" si="310"/>
        <v>0.37646785270916117</v>
      </c>
      <c r="J19" s="97">
        <f t="shared" si="311"/>
        <v>0.31396356370828427</v>
      </c>
      <c r="K19" s="97">
        <f t="shared" si="312"/>
        <v>0.34446473733680305</v>
      </c>
      <c r="L19" s="97">
        <f t="shared" si="313"/>
        <v>0.28970206493748685</v>
      </c>
      <c r="M19" s="97">
        <f t="shared" si="314"/>
        <v>0.25186784235226223</v>
      </c>
      <c r="N19" s="97">
        <f t="shared" si="315"/>
        <v>0.26022007941246028</v>
      </c>
      <c r="O19" s="97">
        <f t="shared" si="316"/>
        <v>0.29473130994821006</v>
      </c>
      <c r="P19" s="97">
        <f t="shared" si="317"/>
        <v>0.28622384612131402</v>
      </c>
      <c r="Q19" s="97">
        <f t="shared" si="318"/>
        <v>0.27692535733421098</v>
      </c>
      <c r="R19" s="97">
        <f t="shared" si="319"/>
        <v>0.2564305823026849</v>
      </c>
      <c r="S19" s="97">
        <f t="shared" si="320"/>
        <v>0.23753670322254794</v>
      </c>
      <c r="T19" s="97">
        <f t="shared" si="321"/>
        <v>0.21885584482654097</v>
      </c>
      <c r="U19" s="97">
        <f t="shared" si="322"/>
        <v>0.20651283102474283</v>
      </c>
      <c r="V19" s="97">
        <f t="shared" si="323"/>
        <v>0.19057455113529387</v>
      </c>
      <c r="W19" s="97">
        <f t="shared" si="324"/>
        <v>0.17490160131930899</v>
      </c>
      <c r="X19" s="97">
        <f t="shared" si="325"/>
        <v>0.15369416189255047</v>
      </c>
      <c r="Y19" s="97" t="e">
        <f t="shared" si="326"/>
        <v>#N/A</v>
      </c>
      <c r="Z19" s="97" t="e">
        <f t="shared" si="327"/>
        <v>#N/A</v>
      </c>
      <c r="AA19" s="97" t="e">
        <f t="shared" si="328"/>
        <v>#N/A</v>
      </c>
      <c r="AB19" s="97" t="e">
        <f t="shared" si="329"/>
        <v>#N/A</v>
      </c>
      <c r="AC19" s="97" t="e">
        <f t="shared" si="330"/>
        <v>#N/A</v>
      </c>
      <c r="AD19" s="97" t="e">
        <f t="shared" si="331"/>
        <v>#N/A</v>
      </c>
      <c r="AE19" s="97" t="e">
        <f t="shared" si="332"/>
        <v>#N/A</v>
      </c>
      <c r="AF19" s="97" t="e">
        <f t="shared" si="333"/>
        <v>#N/A</v>
      </c>
      <c r="AG19" s="97" t="e">
        <f t="shared" si="334"/>
        <v>#N/A</v>
      </c>
      <c r="AH19" s="97" t="e">
        <f t="shared" si="335"/>
        <v>#N/A</v>
      </c>
      <c r="AI19" s="97" t="e">
        <f t="shared" si="336"/>
        <v>#N/A</v>
      </c>
      <c r="AJ19" s="97" t="e">
        <f t="shared" si="337"/>
        <v>#N/A</v>
      </c>
      <c r="AK19" s="97" t="e">
        <f t="shared" si="338"/>
        <v>#N/A</v>
      </c>
      <c r="AL19" s="97" t="e">
        <f t="shared" si="339"/>
        <v>#N/A</v>
      </c>
      <c r="AM19" s="97" t="e">
        <f t="shared" si="340"/>
        <v>#N/A</v>
      </c>
      <c r="AN19" s="97" t="e">
        <f t="shared" si="341"/>
        <v>#N/A</v>
      </c>
      <c r="AO19" s="97" t="e">
        <f t="shared" si="342"/>
        <v>#N/A</v>
      </c>
      <c r="AP19" s="97" t="e">
        <f t="shared" si="343"/>
        <v>#N/A</v>
      </c>
      <c r="AQ19" s="97" t="e">
        <f t="shared" si="344"/>
        <v>#N/A</v>
      </c>
      <c r="AR19" s="97" t="e">
        <f t="shared" si="345"/>
        <v>#N/A</v>
      </c>
      <c r="AS19" s="97" t="e">
        <f t="shared" si="346"/>
        <v>#N/A</v>
      </c>
      <c r="AT19" s="97" t="e">
        <f t="shared" si="347"/>
        <v>#N/A</v>
      </c>
      <c r="AU19" s="97" t="e">
        <f t="shared" si="348"/>
        <v>#N/A</v>
      </c>
      <c r="AV19" s="97" t="e">
        <f t="shared" si="349"/>
        <v>#N/A</v>
      </c>
      <c r="AW19" s="97" t="e">
        <f t="shared" si="350"/>
        <v>#N/A</v>
      </c>
      <c r="AX19" s="97" t="e">
        <f t="shared" si="351"/>
        <v>#N/A</v>
      </c>
      <c r="AY19" s="97" t="e">
        <f t="shared" si="352"/>
        <v>#N/A</v>
      </c>
      <c r="AZ19" s="97" t="e">
        <f t="shared" si="353"/>
        <v>#N/A</v>
      </c>
      <c r="BA19" s="97" t="e">
        <f t="shared" si="354"/>
        <v>#N/A</v>
      </c>
      <c r="BB19" s="97" t="e">
        <f t="shared" si="355"/>
        <v>#N/A</v>
      </c>
      <c r="BC19" s="97" t="e">
        <f t="shared" si="356"/>
        <v>#N/A</v>
      </c>
      <c r="BD19" s="97" t="e">
        <f t="shared" si="357"/>
        <v>#N/A</v>
      </c>
      <c r="BE19" s="97" t="e">
        <f t="shared" si="358"/>
        <v>#N/A</v>
      </c>
      <c r="BF19" s="97" t="e">
        <f t="shared" si="359"/>
        <v>#N/A</v>
      </c>
      <c r="BG19" s="97" t="e">
        <f t="shared" si="360"/>
        <v>#N/A</v>
      </c>
      <c r="BH19" s="97" t="e">
        <f t="shared" si="361"/>
        <v>#N/A</v>
      </c>
      <c r="BI19" s="97" t="e">
        <f t="shared" si="362"/>
        <v>#N/A</v>
      </c>
      <c r="BJ19" s="97" t="e">
        <f t="shared" si="363"/>
        <v>#N/A</v>
      </c>
      <c r="BK19" s="97" t="e">
        <f t="shared" si="364"/>
        <v>#N/A</v>
      </c>
      <c r="BL19" s="97" t="e">
        <f t="shared" si="365"/>
        <v>#N/A</v>
      </c>
      <c r="BM19" s="97" t="e">
        <f t="shared" si="366"/>
        <v>#N/A</v>
      </c>
      <c r="BN19" s="97" t="e">
        <f t="shared" si="367"/>
        <v>#N/A</v>
      </c>
      <c r="BO19" s="97" t="e">
        <f t="shared" si="368"/>
        <v>#N/A</v>
      </c>
      <c r="BP19" s="97" t="e">
        <f t="shared" si="369"/>
        <v>#N/A</v>
      </c>
      <c r="BQ19" s="97" t="e">
        <f t="shared" si="370"/>
        <v>#N/A</v>
      </c>
      <c r="BR19" s="97" t="e">
        <f t="shared" si="371"/>
        <v>#N/A</v>
      </c>
      <c r="BS19" s="97" t="e">
        <f t="shared" si="372"/>
        <v>#N/A</v>
      </c>
      <c r="BT19" s="97" t="e">
        <f t="shared" si="373"/>
        <v>#N/A</v>
      </c>
      <c r="BU19" s="97" t="e">
        <f t="shared" si="374"/>
        <v>#N/A</v>
      </c>
      <c r="BV19" s="97" t="e">
        <f t="shared" si="375"/>
        <v>#N/A</v>
      </c>
      <c r="BW19" s="97" t="e">
        <f t="shared" si="376"/>
        <v>#N/A</v>
      </c>
      <c r="BX19" s="97" t="e">
        <f t="shared" si="377"/>
        <v>#N/A</v>
      </c>
      <c r="BY19" s="97" t="e">
        <f t="shared" si="378"/>
        <v>#N/A</v>
      </c>
      <c r="BZ19" s="97" t="e">
        <f t="shared" si="379"/>
        <v>#N/A</v>
      </c>
      <c r="CA19" s="97" t="e">
        <f t="shared" si="380"/>
        <v>#N/A</v>
      </c>
      <c r="CB19" s="97" t="e">
        <f t="shared" si="381"/>
        <v>#N/A</v>
      </c>
      <c r="CC19" s="97" t="e">
        <f t="shared" si="382"/>
        <v>#N/A</v>
      </c>
      <c r="CD19" s="97" t="e">
        <f t="shared" si="383"/>
        <v>#N/A</v>
      </c>
      <c r="CE19" s="97" t="e">
        <f t="shared" si="384"/>
        <v>#N/A</v>
      </c>
      <c r="CF19" s="97" t="e">
        <f t="shared" si="385"/>
        <v>#N/A</v>
      </c>
      <c r="CG19" s="97" t="e">
        <f t="shared" si="386"/>
        <v>#N/A</v>
      </c>
      <c r="CH19" s="97" t="e">
        <f t="shared" si="387"/>
        <v>#N/A</v>
      </c>
      <c r="CI19" s="97" t="e">
        <f t="shared" si="388"/>
        <v>#N/A</v>
      </c>
      <c r="CJ19" s="97" t="e">
        <f t="shared" si="389"/>
        <v>#N/A</v>
      </c>
      <c r="CK19" s="97" t="e">
        <f t="shared" si="390"/>
        <v>#N/A</v>
      </c>
      <c r="CL19" s="97" t="e">
        <f t="shared" si="391"/>
        <v>#N/A</v>
      </c>
      <c r="CM19" s="97" t="e">
        <f t="shared" si="392"/>
        <v>#N/A</v>
      </c>
      <c r="CN19" s="97" t="e">
        <f t="shared" si="393"/>
        <v>#N/A</v>
      </c>
      <c r="CO19" s="97" t="e">
        <f t="shared" si="394"/>
        <v>#N/A</v>
      </c>
      <c r="CP19" s="97" t="e">
        <f t="shared" si="395"/>
        <v>#N/A</v>
      </c>
      <c r="CQ19" s="97" t="e">
        <f t="shared" si="396"/>
        <v>#N/A</v>
      </c>
      <c r="CR19" s="97" t="e">
        <f t="shared" si="397"/>
        <v>#N/A</v>
      </c>
      <c r="CS19" s="97" t="e">
        <f t="shared" si="398"/>
        <v>#N/A</v>
      </c>
      <c r="CT19" s="97" t="e">
        <f t="shared" si="399"/>
        <v>#N/A</v>
      </c>
      <c r="CU19" s="97" t="e">
        <f t="shared" si="400"/>
        <v>#N/A</v>
      </c>
      <c r="CV19" s="97" t="e">
        <f t="shared" si="401"/>
        <v>#N/A</v>
      </c>
      <c r="CW19" s="97" t="e">
        <f t="shared" si="402"/>
        <v>#N/A</v>
      </c>
      <c r="CX19" s="97" t="e">
        <f t="shared" si="403"/>
        <v>#N/A</v>
      </c>
      <c r="CY19" s="97" t="e">
        <f t="shared" si="404"/>
        <v>#N/A</v>
      </c>
      <c r="CZ19" s="97" t="e">
        <f t="shared" si="405"/>
        <v>#N/A</v>
      </c>
      <c r="DA19" s="97" t="e">
        <f t="shared" si="406"/>
        <v>#N/A</v>
      </c>
      <c r="DB19" s="97" t="e">
        <f t="shared" si="407"/>
        <v>#N/A</v>
      </c>
      <c r="DC19" s="97" t="e">
        <f t="shared" si="408"/>
        <v>#N/A</v>
      </c>
      <c r="DD19" s="97" t="e">
        <f t="shared" si="409"/>
        <v>#N/A</v>
      </c>
      <c r="DE19" s="97" t="e">
        <f t="shared" si="410"/>
        <v>#N/A</v>
      </c>
      <c r="DF19" s="97" t="e">
        <f t="shared" si="411"/>
        <v>#N/A</v>
      </c>
      <c r="DG19" s="97" t="e">
        <f t="shared" si="412"/>
        <v>#N/A</v>
      </c>
      <c r="DH19" s="97" t="e">
        <f t="shared" si="413"/>
        <v>#N/A</v>
      </c>
      <c r="DI19" s="97" t="e">
        <f t="shared" si="414"/>
        <v>#N/A</v>
      </c>
      <c r="DJ19" s="97" t="e">
        <f t="shared" si="415"/>
        <v>#N/A</v>
      </c>
      <c r="DK19" s="97" t="e">
        <f t="shared" si="416"/>
        <v>#N/A</v>
      </c>
      <c r="DL19" s="97" t="e">
        <f t="shared" si="417"/>
        <v>#N/A</v>
      </c>
      <c r="DM19" s="97" t="e">
        <f t="shared" si="418"/>
        <v>#N/A</v>
      </c>
      <c r="DN19" s="97" t="e">
        <f t="shared" si="419"/>
        <v>#N/A</v>
      </c>
      <c r="DO19" s="97" t="e">
        <f t="shared" si="420"/>
        <v>#N/A</v>
      </c>
      <c r="DP19" s="97" t="e">
        <f t="shared" si="421"/>
        <v>#N/A</v>
      </c>
      <c r="DQ19" s="97" t="e">
        <f t="shared" si="422"/>
        <v>#N/A</v>
      </c>
      <c r="DR19" s="97" t="e">
        <f t="shared" si="423"/>
        <v>#N/A</v>
      </c>
      <c r="DS19" s="97" t="e">
        <f t="shared" si="424"/>
        <v>#N/A</v>
      </c>
      <c r="DT19" s="97" t="e">
        <f t="shared" si="425"/>
        <v>#N/A</v>
      </c>
      <c r="DU19" s="97" t="e">
        <f t="shared" si="426"/>
        <v>#N/A</v>
      </c>
      <c r="DV19" s="97" t="e">
        <f t="shared" si="427"/>
        <v>#N/A</v>
      </c>
      <c r="DW19" s="97" t="e">
        <f t="shared" si="428"/>
        <v>#N/A</v>
      </c>
      <c r="DX19" s="97" t="e">
        <f t="shared" si="429"/>
        <v>#N/A</v>
      </c>
      <c r="DY19" s="97" t="e">
        <f t="shared" si="430"/>
        <v>#N/A</v>
      </c>
      <c r="DZ19" s="97" t="e">
        <f t="shared" si="431"/>
        <v>#N/A</v>
      </c>
      <c r="EA19" s="97" t="e">
        <f t="shared" si="432"/>
        <v>#N/A</v>
      </c>
      <c r="EB19" s="97" t="e">
        <f t="shared" si="433"/>
        <v>#N/A</v>
      </c>
      <c r="EC19" s="97" t="e">
        <f t="shared" si="434"/>
        <v>#N/A</v>
      </c>
      <c r="ED19" s="97" t="e">
        <f t="shared" si="435"/>
        <v>#N/A</v>
      </c>
      <c r="EE19" s="97" t="e">
        <f t="shared" si="436"/>
        <v>#N/A</v>
      </c>
      <c r="EF19" s="97" t="e">
        <f t="shared" si="437"/>
        <v>#N/A</v>
      </c>
      <c r="EG19" s="97" t="e">
        <f t="shared" si="438"/>
        <v>#N/A</v>
      </c>
      <c r="EH19" s="97" t="e">
        <f t="shared" si="439"/>
        <v>#N/A</v>
      </c>
      <c r="EI19" s="97" t="e">
        <f t="shared" si="440"/>
        <v>#N/A</v>
      </c>
      <c r="EJ19" s="97" t="e">
        <f t="shared" si="441"/>
        <v>#N/A</v>
      </c>
      <c r="EK19" s="97" t="e">
        <f t="shared" si="442"/>
        <v>#N/A</v>
      </c>
      <c r="EL19" s="97" t="e">
        <f t="shared" si="443"/>
        <v>#N/A</v>
      </c>
      <c r="EM19" s="97" t="e">
        <f t="shared" si="444"/>
        <v>#N/A</v>
      </c>
      <c r="EN19" s="97" t="e">
        <f t="shared" si="445"/>
        <v>#N/A</v>
      </c>
      <c r="EO19" s="97" t="e">
        <f t="shared" si="446"/>
        <v>#N/A</v>
      </c>
      <c r="EP19" s="97" t="e">
        <f t="shared" si="447"/>
        <v>#N/A</v>
      </c>
      <c r="EQ19" s="97" t="e">
        <f t="shared" si="448"/>
        <v>#N/A</v>
      </c>
      <c r="ER19" s="97" t="e">
        <f t="shared" si="449"/>
        <v>#N/A</v>
      </c>
      <c r="ES19" s="97" t="e">
        <f t="shared" si="450"/>
        <v>#N/A</v>
      </c>
      <c r="ET19" s="97" t="e">
        <f t="shared" si="451"/>
        <v>#N/A</v>
      </c>
      <c r="EU19" s="97" t="e">
        <f t="shared" si="452"/>
        <v>#N/A</v>
      </c>
      <c r="EV19" s="97" t="e">
        <f t="shared" si="453"/>
        <v>#N/A</v>
      </c>
      <c r="EW19" s="97" t="e">
        <f t="shared" si="454"/>
        <v>#N/A</v>
      </c>
      <c r="EX19" s="97" t="e">
        <f t="shared" si="455"/>
        <v>#N/A</v>
      </c>
      <c r="EY19" s="97" t="e">
        <f t="shared" si="456"/>
        <v>#N/A</v>
      </c>
      <c r="EZ19" s="97" t="e">
        <f t="shared" si="457"/>
        <v>#N/A</v>
      </c>
      <c r="FA19" s="97" t="e">
        <f t="shared" si="458"/>
        <v>#N/A</v>
      </c>
      <c r="FB19" s="97" t="e">
        <f t="shared" si="459"/>
        <v>#N/A</v>
      </c>
      <c r="FC19" s="97" t="e">
        <f t="shared" si="460"/>
        <v>#N/A</v>
      </c>
      <c r="FD19" s="97" t="e">
        <f t="shared" si="461"/>
        <v>#N/A</v>
      </c>
      <c r="FE19" s="97" t="e">
        <f t="shared" si="462"/>
        <v>#N/A</v>
      </c>
      <c r="FF19" s="97" t="e">
        <f t="shared" si="463"/>
        <v>#N/A</v>
      </c>
      <c r="FG19" s="97" t="e">
        <f t="shared" si="464"/>
        <v>#N/A</v>
      </c>
      <c r="FH19" s="97" t="e">
        <f t="shared" si="465"/>
        <v>#N/A</v>
      </c>
      <c r="FI19" s="97" t="e">
        <f t="shared" si="466"/>
        <v>#N/A</v>
      </c>
      <c r="FJ19" s="97" t="e">
        <f t="shared" si="467"/>
        <v>#N/A</v>
      </c>
      <c r="FK19" s="97" t="e">
        <f t="shared" si="468"/>
        <v>#N/A</v>
      </c>
      <c r="FL19" s="97" t="e">
        <f t="shared" si="469"/>
        <v>#N/A</v>
      </c>
      <c r="FM19" s="97" t="e">
        <f t="shared" si="470"/>
        <v>#N/A</v>
      </c>
      <c r="FN19" s="97" t="e">
        <f t="shared" si="471"/>
        <v>#N/A</v>
      </c>
      <c r="FO19" s="97" t="e">
        <f t="shared" si="472"/>
        <v>#N/A</v>
      </c>
      <c r="FP19" s="97" t="e">
        <f t="shared" si="473"/>
        <v>#N/A</v>
      </c>
      <c r="FQ19" s="97" t="e">
        <f t="shared" si="474"/>
        <v>#N/A</v>
      </c>
      <c r="FR19" s="97" t="e">
        <f t="shared" si="475"/>
        <v>#N/A</v>
      </c>
      <c r="FS19" s="97" t="e">
        <f t="shared" si="476"/>
        <v>#N/A</v>
      </c>
      <c r="FT19" s="97" t="e">
        <f t="shared" si="477"/>
        <v>#N/A</v>
      </c>
      <c r="FU19" s="97" t="e">
        <f t="shared" si="478"/>
        <v>#N/A</v>
      </c>
      <c r="FV19" s="97" t="e">
        <f t="shared" si="479"/>
        <v>#N/A</v>
      </c>
      <c r="FW19" s="97" t="e">
        <f t="shared" si="480"/>
        <v>#N/A</v>
      </c>
      <c r="FX19" s="97" t="e">
        <f t="shared" si="481"/>
        <v>#N/A</v>
      </c>
      <c r="FY19" s="97" t="e">
        <f t="shared" si="482"/>
        <v>#N/A</v>
      </c>
      <c r="FZ19" s="97" t="e">
        <f t="shared" si="483"/>
        <v>#N/A</v>
      </c>
      <c r="GA19" s="97" t="e">
        <f t="shared" si="484"/>
        <v>#N/A</v>
      </c>
      <c r="GB19" s="97" t="e">
        <f t="shared" si="485"/>
        <v>#N/A</v>
      </c>
      <c r="GC19" s="97" t="e">
        <f t="shared" si="486"/>
        <v>#N/A</v>
      </c>
      <c r="GD19" s="97" t="e">
        <f t="shared" si="487"/>
        <v>#N/A</v>
      </c>
      <c r="GE19" s="97" t="e">
        <f t="shared" si="488"/>
        <v>#N/A</v>
      </c>
      <c r="GF19" s="97" t="e">
        <f t="shared" si="489"/>
        <v>#N/A</v>
      </c>
      <c r="GG19" s="97" t="e">
        <f t="shared" si="490"/>
        <v>#N/A</v>
      </c>
      <c r="GH19" s="97" t="e">
        <f t="shared" si="491"/>
        <v>#N/A</v>
      </c>
      <c r="GI19" s="97" t="e">
        <f t="shared" si="492"/>
        <v>#N/A</v>
      </c>
      <c r="GJ19" s="97" t="e">
        <f t="shared" si="493"/>
        <v>#N/A</v>
      </c>
      <c r="GK19" s="97" t="e">
        <f t="shared" si="494"/>
        <v>#N/A</v>
      </c>
      <c r="GL19" s="97" t="e">
        <f t="shared" si="495"/>
        <v>#N/A</v>
      </c>
      <c r="GM19" s="97" t="e">
        <f t="shared" si="496"/>
        <v>#N/A</v>
      </c>
      <c r="GN19" s="97" t="e">
        <f t="shared" si="497"/>
        <v>#N/A</v>
      </c>
      <c r="GO19" s="97" t="e">
        <f t="shared" si="498"/>
        <v>#N/A</v>
      </c>
      <c r="GP19" s="97" t="e">
        <f t="shared" si="499"/>
        <v>#N/A</v>
      </c>
      <c r="GQ19" s="97" t="e">
        <f t="shared" si="500"/>
        <v>#N/A</v>
      </c>
      <c r="GR19" s="97" t="e">
        <f t="shared" si="501"/>
        <v>#N/A</v>
      </c>
      <c r="GS19" s="97" t="e">
        <f t="shared" si="502"/>
        <v>#N/A</v>
      </c>
      <c r="GT19" s="97" t="e">
        <f t="shared" si="503"/>
        <v>#N/A</v>
      </c>
      <c r="GU19" s="97" t="e">
        <f t="shared" si="504"/>
        <v>#N/A</v>
      </c>
      <c r="GV19" s="97" t="e">
        <f t="shared" si="505"/>
        <v>#N/A</v>
      </c>
      <c r="GW19" s="97" t="e">
        <f t="shared" si="506"/>
        <v>#N/A</v>
      </c>
      <c r="GX19" s="97" t="e">
        <f t="shared" si="507"/>
        <v>#N/A</v>
      </c>
      <c r="GY19" s="97" t="e">
        <f t="shared" si="508"/>
        <v>#N/A</v>
      </c>
      <c r="GZ19" s="97" t="e">
        <f t="shared" si="509"/>
        <v>#N/A</v>
      </c>
      <c r="HA19" s="97" t="e">
        <f t="shared" si="510"/>
        <v>#N/A</v>
      </c>
      <c r="HB19" s="97" t="e">
        <f t="shared" si="511"/>
        <v>#N/A</v>
      </c>
      <c r="HC19" s="97" t="e">
        <f t="shared" si="512"/>
        <v>#N/A</v>
      </c>
      <c r="HD19" s="97" t="e">
        <f t="shared" si="513"/>
        <v>#N/A</v>
      </c>
      <c r="HE19" s="97" t="e">
        <f t="shared" si="514"/>
        <v>#N/A</v>
      </c>
      <c r="HF19" s="97" t="e">
        <f t="shared" si="515"/>
        <v>#N/A</v>
      </c>
      <c r="HG19" s="97" t="e">
        <f t="shared" si="516"/>
        <v>#N/A</v>
      </c>
      <c r="HH19" s="97" t="e">
        <f t="shared" si="517"/>
        <v>#N/A</v>
      </c>
      <c r="HI19" s="97" t="e">
        <f t="shared" si="518"/>
        <v>#N/A</v>
      </c>
      <c r="HJ19" s="97" t="e">
        <f t="shared" si="519"/>
        <v>#N/A</v>
      </c>
      <c r="HK19" s="97" t="e">
        <f t="shared" si="520"/>
        <v>#N/A</v>
      </c>
      <c r="HL19" s="97" t="e">
        <f t="shared" si="521"/>
        <v>#N/A</v>
      </c>
      <c r="HM19" s="97" t="e">
        <f t="shared" si="522"/>
        <v>#N/A</v>
      </c>
      <c r="HN19" s="97" t="e">
        <f t="shared" si="523"/>
        <v>#N/A</v>
      </c>
      <c r="HO19" s="97" t="e">
        <f t="shared" si="524"/>
        <v>#N/A</v>
      </c>
      <c r="HP19" s="97" t="e">
        <f t="shared" si="525"/>
        <v>#N/A</v>
      </c>
      <c r="HQ19" s="97" t="e">
        <f t="shared" si="526"/>
        <v>#N/A</v>
      </c>
      <c r="HR19" s="97" t="e">
        <f t="shared" si="527"/>
        <v>#N/A</v>
      </c>
      <c r="HS19" s="97" t="e">
        <f t="shared" si="528"/>
        <v>#N/A</v>
      </c>
      <c r="HT19" s="97" t="e">
        <f t="shared" si="529"/>
        <v>#N/A</v>
      </c>
      <c r="HU19" s="97" t="e">
        <f t="shared" si="530"/>
        <v>#N/A</v>
      </c>
      <c r="HV19" s="97" t="e">
        <f t="shared" si="531"/>
        <v>#N/A</v>
      </c>
      <c r="HW19" s="97" t="e">
        <f t="shared" si="532"/>
        <v>#N/A</v>
      </c>
      <c r="HX19" s="97" t="e">
        <f t="shared" si="533"/>
        <v>#N/A</v>
      </c>
      <c r="HY19" s="97" t="e">
        <f t="shared" si="534"/>
        <v>#N/A</v>
      </c>
      <c r="HZ19" s="97" t="e">
        <f t="shared" si="535"/>
        <v>#N/A</v>
      </c>
      <c r="IA19" s="97" t="e">
        <f t="shared" si="536"/>
        <v>#N/A</v>
      </c>
      <c r="IB19" s="97" t="e">
        <f t="shared" si="537"/>
        <v>#N/A</v>
      </c>
      <c r="IC19" s="97" t="e">
        <f t="shared" si="538"/>
        <v>#N/A</v>
      </c>
      <c r="ID19" s="97" t="e">
        <f t="shared" si="539"/>
        <v>#N/A</v>
      </c>
      <c r="IE19" s="97" t="e">
        <f t="shared" si="540"/>
        <v>#N/A</v>
      </c>
      <c r="IF19" s="97" t="e">
        <f t="shared" si="541"/>
        <v>#N/A</v>
      </c>
      <c r="IG19" s="97" t="e">
        <f t="shared" si="542"/>
        <v>#N/A</v>
      </c>
      <c r="IH19" s="97" t="e">
        <f t="shared" si="543"/>
        <v>#N/A</v>
      </c>
      <c r="II19" s="97" t="e">
        <f t="shared" si="544"/>
        <v>#N/A</v>
      </c>
      <c r="IJ19" s="97" t="e">
        <f t="shared" si="545"/>
        <v>#N/A</v>
      </c>
      <c r="IK19" s="97" t="e">
        <f t="shared" si="546"/>
        <v>#N/A</v>
      </c>
      <c r="IL19" s="97" t="e">
        <f t="shared" si="547"/>
        <v>#N/A</v>
      </c>
      <c r="IM19" s="97" t="e">
        <f t="shared" si="548"/>
        <v>#N/A</v>
      </c>
      <c r="IN19" s="97" t="e">
        <f t="shared" si="549"/>
        <v>#N/A</v>
      </c>
      <c r="IO19" s="97" t="e">
        <f t="shared" si="550"/>
        <v>#N/A</v>
      </c>
      <c r="IP19" s="97" t="e">
        <f t="shared" si="551"/>
        <v>#N/A</v>
      </c>
      <c r="IQ19" s="97" t="e">
        <f t="shared" si="552"/>
        <v>#N/A</v>
      </c>
      <c r="IR19" s="97" t="e">
        <f t="shared" si="553"/>
        <v>#N/A</v>
      </c>
      <c r="IS19" s="97" t="e">
        <f t="shared" si="554"/>
        <v>#N/A</v>
      </c>
      <c r="IT19" s="97" t="e">
        <f t="shared" si="555"/>
        <v>#N/A</v>
      </c>
      <c r="IU19" s="97" t="e">
        <f t="shared" si="556"/>
        <v>#N/A</v>
      </c>
      <c r="IV19" s="97" t="e">
        <f t="shared" si="557"/>
        <v>#N/A</v>
      </c>
      <c r="IW19" s="97" t="e">
        <f t="shared" si="558"/>
        <v>#N/A</v>
      </c>
      <c r="IX19" s="97" t="e">
        <f t="shared" si="559"/>
        <v>#N/A</v>
      </c>
      <c r="IY19" s="97" t="e">
        <f t="shared" si="560"/>
        <v>#N/A</v>
      </c>
      <c r="IZ19" s="97" t="e">
        <f t="shared" si="561"/>
        <v>#N/A</v>
      </c>
      <c r="JA19" s="97" t="e">
        <f t="shared" si="562"/>
        <v>#N/A</v>
      </c>
      <c r="JB19" s="97" t="e">
        <f t="shared" si="563"/>
        <v>#N/A</v>
      </c>
      <c r="JC19" s="97" t="e">
        <f t="shared" si="564"/>
        <v>#N/A</v>
      </c>
      <c r="JD19" s="97" t="e">
        <f t="shared" si="565"/>
        <v>#N/A</v>
      </c>
      <c r="JE19" s="97" t="e">
        <f t="shared" si="566"/>
        <v>#N/A</v>
      </c>
      <c r="JF19" s="97" t="e">
        <f t="shared" si="567"/>
        <v>#N/A</v>
      </c>
      <c r="JG19" s="97" t="e">
        <f t="shared" si="568"/>
        <v>#N/A</v>
      </c>
      <c r="JH19" s="97" t="e">
        <f t="shared" si="569"/>
        <v>#N/A</v>
      </c>
      <c r="JI19" s="97" t="e">
        <f t="shared" si="570"/>
        <v>#N/A</v>
      </c>
      <c r="JJ19" s="97" t="e">
        <f t="shared" si="571"/>
        <v>#N/A</v>
      </c>
      <c r="JK19" s="97" t="e">
        <f t="shared" si="572"/>
        <v>#N/A</v>
      </c>
      <c r="JL19" s="97" t="e">
        <f t="shared" si="573"/>
        <v>#N/A</v>
      </c>
      <c r="JM19" s="97" t="e">
        <f t="shared" si="574"/>
        <v>#N/A</v>
      </c>
      <c r="JN19" s="97" t="e">
        <f t="shared" si="575"/>
        <v>#N/A</v>
      </c>
      <c r="JO19" s="97" t="e">
        <f t="shared" si="576"/>
        <v>#N/A</v>
      </c>
      <c r="JP19" s="97" t="e">
        <f t="shared" si="577"/>
        <v>#N/A</v>
      </c>
      <c r="JQ19" s="97" t="e">
        <f t="shared" si="578"/>
        <v>#N/A</v>
      </c>
      <c r="JR19" s="97" t="e">
        <f t="shared" si="579"/>
        <v>#N/A</v>
      </c>
      <c r="JS19" s="97" t="e">
        <f t="shared" si="580"/>
        <v>#N/A</v>
      </c>
      <c r="JT19" s="97" t="e">
        <f t="shared" si="581"/>
        <v>#N/A</v>
      </c>
      <c r="JU19" s="97" t="e">
        <f t="shared" si="582"/>
        <v>#N/A</v>
      </c>
      <c r="JV19" s="97" t="e">
        <f t="shared" si="583"/>
        <v>#N/A</v>
      </c>
      <c r="JW19" s="97" t="e">
        <f t="shared" si="584"/>
        <v>#N/A</v>
      </c>
      <c r="JX19" s="97" t="e">
        <f t="shared" si="585"/>
        <v>#N/A</v>
      </c>
      <c r="JY19" s="97" t="e">
        <f t="shared" si="586"/>
        <v>#N/A</v>
      </c>
      <c r="JZ19" s="97" t="e">
        <f t="shared" si="587"/>
        <v>#N/A</v>
      </c>
      <c r="KA19" s="97" t="e">
        <f t="shared" si="588"/>
        <v>#N/A</v>
      </c>
      <c r="KB19" s="97" t="e">
        <f t="shared" si="589"/>
        <v>#N/A</v>
      </c>
      <c r="KC19" s="97" t="e">
        <f t="shared" si="590"/>
        <v>#N/A</v>
      </c>
      <c r="KD19" s="97" t="e">
        <f t="shared" si="591"/>
        <v>#N/A</v>
      </c>
      <c r="KE19" s="97" t="e">
        <f t="shared" si="592"/>
        <v>#N/A</v>
      </c>
      <c r="KF19" s="97" t="e">
        <f t="shared" si="593"/>
        <v>#N/A</v>
      </c>
      <c r="KG19" s="97" t="e">
        <f t="shared" si="594"/>
        <v>#N/A</v>
      </c>
      <c r="KH19" s="97" t="e">
        <f t="shared" si="595"/>
        <v>#N/A</v>
      </c>
      <c r="KI19" s="97" t="e">
        <f t="shared" si="596"/>
        <v>#N/A</v>
      </c>
      <c r="KJ19" s="97" t="e">
        <f t="shared" si="597"/>
        <v>#N/A</v>
      </c>
      <c r="KK19" s="97" t="e">
        <f t="shared" si="598"/>
        <v>#N/A</v>
      </c>
      <c r="KL19" s="97" t="e">
        <f t="shared" si="599"/>
        <v>#N/A</v>
      </c>
      <c r="KM19" s="97" t="e">
        <f t="shared" si="600"/>
        <v>#N/A</v>
      </c>
      <c r="KN19" s="97" t="e">
        <f t="shared" si="601"/>
        <v>#N/A</v>
      </c>
    </row>
    <row r="20" spans="1:300" x14ac:dyDescent="0.3">
      <c r="A20" t="str">
        <f t="shared" si="307"/>
        <v>Spain</v>
      </c>
      <c r="G20" s="97">
        <f t="shared" si="308"/>
        <v>0.53779941107799512</v>
      </c>
      <c r="H20" s="97">
        <f t="shared" si="309"/>
        <v>0.50896978566701123</v>
      </c>
      <c r="I20" s="97">
        <f t="shared" si="310"/>
        <v>0.47426418792480352</v>
      </c>
      <c r="J20" s="97">
        <f t="shared" si="311"/>
        <v>0.52533754312981973</v>
      </c>
      <c r="K20" s="97">
        <f t="shared" si="312"/>
        <v>0.44652674988814756</v>
      </c>
      <c r="L20" s="97">
        <f t="shared" si="313"/>
        <v>0.44027609173636684</v>
      </c>
      <c r="M20" s="97">
        <f t="shared" si="314"/>
        <v>0.3618437472290672</v>
      </c>
      <c r="N20" s="97">
        <f t="shared" si="315"/>
        <v>0.33600688486785635</v>
      </c>
      <c r="O20" s="97">
        <f t="shared" si="316"/>
        <v>0.29263911406156717</v>
      </c>
      <c r="P20" s="97">
        <f t="shared" si="317"/>
        <v>0.32085552889868207</v>
      </c>
      <c r="Q20" s="97">
        <f t="shared" si="318"/>
        <v>0.27159057918961405</v>
      </c>
      <c r="R20" s="97">
        <f t="shared" si="319"/>
        <v>0.29975764257287185</v>
      </c>
      <c r="S20" s="97">
        <f t="shared" si="320"/>
        <v>0.27603857144514055</v>
      </c>
      <c r="T20" s="97">
        <f t="shared" si="321"/>
        <v>0.28448870877283827</v>
      </c>
      <c r="U20" s="97">
        <f t="shared" si="322"/>
        <v>0.25990067896049363</v>
      </c>
      <c r="V20" s="97">
        <f t="shared" si="323"/>
        <v>0.23727454041799811</v>
      </c>
      <c r="W20" s="97">
        <f t="shared" si="324"/>
        <v>0.20950952450548455</v>
      </c>
      <c r="X20" s="97">
        <f t="shared" si="325"/>
        <v>0.1936051212383374</v>
      </c>
      <c r="Y20" s="97">
        <f t="shared" si="326"/>
        <v>0.16169278250357233</v>
      </c>
      <c r="Z20" s="97">
        <f t="shared" si="327"/>
        <v>0.1416113589586856</v>
      </c>
      <c r="AA20" s="97">
        <f t="shared" si="328"/>
        <v>0.12809725793595894</v>
      </c>
      <c r="AB20" s="97">
        <f t="shared" si="329"/>
        <v>0.11584019674275692</v>
      </c>
      <c r="AC20" s="97">
        <f t="shared" si="330"/>
        <v>0.10481102242341445</v>
      </c>
      <c r="AD20" s="97">
        <f t="shared" si="331"/>
        <v>9.137331056316067E-2</v>
      </c>
      <c r="AE20" s="97">
        <f t="shared" si="332"/>
        <v>8.3530536586436943E-2</v>
      </c>
      <c r="AF20" s="97" t="e">
        <f t="shared" si="333"/>
        <v>#N/A</v>
      </c>
      <c r="AG20" s="97" t="e">
        <f t="shared" si="334"/>
        <v>#N/A</v>
      </c>
      <c r="AH20" s="97" t="e">
        <f t="shared" si="335"/>
        <v>#N/A</v>
      </c>
      <c r="AI20" s="97" t="e">
        <f t="shared" si="336"/>
        <v>#N/A</v>
      </c>
      <c r="AJ20" s="97" t="e">
        <f t="shared" si="337"/>
        <v>#N/A</v>
      </c>
      <c r="AK20" s="97" t="e">
        <f t="shared" si="338"/>
        <v>#N/A</v>
      </c>
      <c r="AL20" s="97" t="e">
        <f t="shared" si="339"/>
        <v>#N/A</v>
      </c>
      <c r="AM20" s="97" t="e">
        <f t="shared" si="340"/>
        <v>#N/A</v>
      </c>
      <c r="AN20" s="97" t="e">
        <f t="shared" si="341"/>
        <v>#N/A</v>
      </c>
      <c r="AO20" s="97" t="e">
        <f t="shared" si="342"/>
        <v>#N/A</v>
      </c>
      <c r="AP20" s="97" t="e">
        <f t="shared" si="343"/>
        <v>#N/A</v>
      </c>
      <c r="AQ20" s="97" t="e">
        <f t="shared" si="344"/>
        <v>#N/A</v>
      </c>
      <c r="AR20" s="97" t="e">
        <f t="shared" si="345"/>
        <v>#N/A</v>
      </c>
      <c r="AS20" s="97" t="e">
        <f t="shared" si="346"/>
        <v>#N/A</v>
      </c>
      <c r="AT20" s="97" t="e">
        <f t="shared" si="347"/>
        <v>#N/A</v>
      </c>
      <c r="AU20" s="97" t="e">
        <f t="shared" si="348"/>
        <v>#N/A</v>
      </c>
      <c r="AV20" s="97" t="e">
        <f t="shared" si="349"/>
        <v>#N/A</v>
      </c>
      <c r="AW20" s="97" t="e">
        <f t="shared" si="350"/>
        <v>#N/A</v>
      </c>
      <c r="AX20" s="97" t="e">
        <f t="shared" si="351"/>
        <v>#N/A</v>
      </c>
      <c r="AY20" s="97" t="e">
        <f t="shared" si="352"/>
        <v>#N/A</v>
      </c>
      <c r="AZ20" s="97" t="e">
        <f t="shared" si="353"/>
        <v>#N/A</v>
      </c>
      <c r="BA20" s="97" t="e">
        <f t="shared" si="354"/>
        <v>#N/A</v>
      </c>
      <c r="BB20" s="97" t="e">
        <f t="shared" si="355"/>
        <v>#N/A</v>
      </c>
      <c r="BC20" s="97" t="e">
        <f t="shared" si="356"/>
        <v>#N/A</v>
      </c>
      <c r="BD20" s="97" t="e">
        <f t="shared" si="357"/>
        <v>#N/A</v>
      </c>
      <c r="BE20" s="97" t="e">
        <f t="shared" si="358"/>
        <v>#N/A</v>
      </c>
      <c r="BF20" s="97" t="e">
        <f t="shared" si="359"/>
        <v>#N/A</v>
      </c>
      <c r="BG20" s="97" t="e">
        <f t="shared" si="360"/>
        <v>#N/A</v>
      </c>
      <c r="BH20" s="97" t="e">
        <f t="shared" si="361"/>
        <v>#N/A</v>
      </c>
      <c r="BI20" s="97" t="e">
        <f t="shared" si="362"/>
        <v>#N/A</v>
      </c>
      <c r="BJ20" s="97" t="e">
        <f t="shared" si="363"/>
        <v>#N/A</v>
      </c>
      <c r="BK20" s="97" t="e">
        <f t="shared" si="364"/>
        <v>#N/A</v>
      </c>
      <c r="BL20" s="97" t="e">
        <f t="shared" si="365"/>
        <v>#N/A</v>
      </c>
      <c r="BM20" s="97" t="e">
        <f t="shared" si="366"/>
        <v>#N/A</v>
      </c>
      <c r="BN20" s="97" t="e">
        <f t="shared" si="367"/>
        <v>#N/A</v>
      </c>
      <c r="BO20" s="97" t="e">
        <f t="shared" si="368"/>
        <v>#N/A</v>
      </c>
      <c r="BP20" s="97" t="e">
        <f t="shared" si="369"/>
        <v>#N/A</v>
      </c>
      <c r="BQ20" s="97" t="e">
        <f t="shared" si="370"/>
        <v>#N/A</v>
      </c>
      <c r="BR20" s="97" t="e">
        <f t="shared" si="371"/>
        <v>#N/A</v>
      </c>
      <c r="BS20" s="97" t="e">
        <f t="shared" si="372"/>
        <v>#N/A</v>
      </c>
      <c r="BT20" s="97" t="e">
        <f t="shared" si="373"/>
        <v>#N/A</v>
      </c>
      <c r="BU20" s="97" t="e">
        <f t="shared" si="374"/>
        <v>#N/A</v>
      </c>
      <c r="BV20" s="97" t="e">
        <f t="shared" si="375"/>
        <v>#N/A</v>
      </c>
      <c r="BW20" s="97" t="e">
        <f t="shared" si="376"/>
        <v>#N/A</v>
      </c>
      <c r="BX20" s="97" t="e">
        <f t="shared" si="377"/>
        <v>#N/A</v>
      </c>
      <c r="BY20" s="97" t="e">
        <f t="shared" si="378"/>
        <v>#N/A</v>
      </c>
      <c r="BZ20" s="97" t="e">
        <f t="shared" si="379"/>
        <v>#N/A</v>
      </c>
      <c r="CA20" s="97" t="e">
        <f t="shared" si="380"/>
        <v>#N/A</v>
      </c>
      <c r="CB20" s="97" t="e">
        <f t="shared" si="381"/>
        <v>#N/A</v>
      </c>
      <c r="CC20" s="97" t="e">
        <f t="shared" si="382"/>
        <v>#N/A</v>
      </c>
      <c r="CD20" s="97" t="e">
        <f t="shared" si="383"/>
        <v>#N/A</v>
      </c>
      <c r="CE20" s="97" t="e">
        <f t="shared" si="384"/>
        <v>#N/A</v>
      </c>
      <c r="CF20" s="97" t="e">
        <f t="shared" si="385"/>
        <v>#N/A</v>
      </c>
      <c r="CG20" s="97" t="e">
        <f t="shared" si="386"/>
        <v>#N/A</v>
      </c>
      <c r="CH20" s="97" t="e">
        <f t="shared" si="387"/>
        <v>#N/A</v>
      </c>
      <c r="CI20" s="97" t="e">
        <f t="shared" si="388"/>
        <v>#N/A</v>
      </c>
      <c r="CJ20" s="97" t="e">
        <f t="shared" si="389"/>
        <v>#N/A</v>
      </c>
      <c r="CK20" s="97" t="e">
        <f t="shared" si="390"/>
        <v>#N/A</v>
      </c>
      <c r="CL20" s="97" t="e">
        <f t="shared" si="391"/>
        <v>#N/A</v>
      </c>
      <c r="CM20" s="97" t="e">
        <f t="shared" si="392"/>
        <v>#N/A</v>
      </c>
      <c r="CN20" s="97" t="e">
        <f t="shared" si="393"/>
        <v>#N/A</v>
      </c>
      <c r="CO20" s="97" t="e">
        <f t="shared" si="394"/>
        <v>#N/A</v>
      </c>
      <c r="CP20" s="97" t="e">
        <f t="shared" si="395"/>
        <v>#N/A</v>
      </c>
      <c r="CQ20" s="97" t="e">
        <f t="shared" si="396"/>
        <v>#N/A</v>
      </c>
      <c r="CR20" s="97" t="e">
        <f t="shared" si="397"/>
        <v>#N/A</v>
      </c>
      <c r="CS20" s="97" t="e">
        <f t="shared" si="398"/>
        <v>#N/A</v>
      </c>
      <c r="CT20" s="97" t="e">
        <f t="shared" si="399"/>
        <v>#N/A</v>
      </c>
      <c r="CU20" s="97" t="e">
        <f t="shared" si="400"/>
        <v>#N/A</v>
      </c>
      <c r="CV20" s="97" t="e">
        <f t="shared" si="401"/>
        <v>#N/A</v>
      </c>
      <c r="CW20" s="97" t="e">
        <f t="shared" si="402"/>
        <v>#N/A</v>
      </c>
      <c r="CX20" s="97" t="e">
        <f t="shared" si="403"/>
        <v>#N/A</v>
      </c>
      <c r="CY20" s="97" t="e">
        <f t="shared" si="404"/>
        <v>#N/A</v>
      </c>
      <c r="CZ20" s="97" t="e">
        <f t="shared" si="405"/>
        <v>#N/A</v>
      </c>
      <c r="DA20" s="97" t="e">
        <f t="shared" si="406"/>
        <v>#N/A</v>
      </c>
      <c r="DB20" s="97" t="e">
        <f t="shared" si="407"/>
        <v>#N/A</v>
      </c>
      <c r="DC20" s="97" t="e">
        <f t="shared" si="408"/>
        <v>#N/A</v>
      </c>
      <c r="DD20" s="97" t="e">
        <f t="shared" si="409"/>
        <v>#N/A</v>
      </c>
      <c r="DE20" s="97" t="e">
        <f t="shared" si="410"/>
        <v>#N/A</v>
      </c>
      <c r="DF20" s="97" t="e">
        <f t="shared" si="411"/>
        <v>#N/A</v>
      </c>
      <c r="DG20" s="97" t="e">
        <f t="shared" si="412"/>
        <v>#N/A</v>
      </c>
      <c r="DH20" s="97" t="e">
        <f t="shared" si="413"/>
        <v>#N/A</v>
      </c>
      <c r="DI20" s="97" t="e">
        <f t="shared" si="414"/>
        <v>#N/A</v>
      </c>
      <c r="DJ20" s="97" t="e">
        <f t="shared" si="415"/>
        <v>#N/A</v>
      </c>
      <c r="DK20" s="97" t="e">
        <f t="shared" si="416"/>
        <v>#N/A</v>
      </c>
      <c r="DL20" s="97" t="e">
        <f t="shared" si="417"/>
        <v>#N/A</v>
      </c>
      <c r="DM20" s="97" t="e">
        <f t="shared" si="418"/>
        <v>#N/A</v>
      </c>
      <c r="DN20" s="97" t="e">
        <f t="shared" si="419"/>
        <v>#N/A</v>
      </c>
      <c r="DO20" s="97" t="e">
        <f t="shared" si="420"/>
        <v>#N/A</v>
      </c>
      <c r="DP20" s="97" t="e">
        <f t="shared" si="421"/>
        <v>#N/A</v>
      </c>
      <c r="DQ20" s="97" t="e">
        <f t="shared" si="422"/>
        <v>#N/A</v>
      </c>
      <c r="DR20" s="97" t="e">
        <f t="shared" si="423"/>
        <v>#N/A</v>
      </c>
      <c r="DS20" s="97" t="e">
        <f t="shared" si="424"/>
        <v>#N/A</v>
      </c>
      <c r="DT20" s="97" t="e">
        <f t="shared" si="425"/>
        <v>#N/A</v>
      </c>
      <c r="DU20" s="97" t="e">
        <f t="shared" si="426"/>
        <v>#N/A</v>
      </c>
      <c r="DV20" s="97" t="e">
        <f t="shared" si="427"/>
        <v>#N/A</v>
      </c>
      <c r="DW20" s="97" t="e">
        <f t="shared" si="428"/>
        <v>#N/A</v>
      </c>
      <c r="DX20" s="97" t="e">
        <f t="shared" si="429"/>
        <v>#N/A</v>
      </c>
      <c r="DY20" s="97" t="e">
        <f t="shared" si="430"/>
        <v>#N/A</v>
      </c>
      <c r="DZ20" s="97" t="e">
        <f t="shared" si="431"/>
        <v>#N/A</v>
      </c>
      <c r="EA20" s="97" t="e">
        <f t="shared" si="432"/>
        <v>#N/A</v>
      </c>
      <c r="EB20" s="97" t="e">
        <f t="shared" si="433"/>
        <v>#N/A</v>
      </c>
      <c r="EC20" s="97" t="e">
        <f t="shared" si="434"/>
        <v>#N/A</v>
      </c>
      <c r="ED20" s="97" t="e">
        <f t="shared" si="435"/>
        <v>#N/A</v>
      </c>
      <c r="EE20" s="97" t="e">
        <f t="shared" si="436"/>
        <v>#N/A</v>
      </c>
      <c r="EF20" s="97" t="e">
        <f t="shared" si="437"/>
        <v>#N/A</v>
      </c>
      <c r="EG20" s="97" t="e">
        <f t="shared" si="438"/>
        <v>#N/A</v>
      </c>
      <c r="EH20" s="97" t="e">
        <f t="shared" si="439"/>
        <v>#N/A</v>
      </c>
      <c r="EI20" s="97" t="e">
        <f t="shared" si="440"/>
        <v>#N/A</v>
      </c>
      <c r="EJ20" s="97" t="e">
        <f t="shared" si="441"/>
        <v>#N/A</v>
      </c>
      <c r="EK20" s="97" t="e">
        <f t="shared" si="442"/>
        <v>#N/A</v>
      </c>
      <c r="EL20" s="97" t="e">
        <f t="shared" si="443"/>
        <v>#N/A</v>
      </c>
      <c r="EM20" s="97" t="e">
        <f t="shared" si="444"/>
        <v>#N/A</v>
      </c>
      <c r="EN20" s="97" t="e">
        <f t="shared" si="445"/>
        <v>#N/A</v>
      </c>
      <c r="EO20" s="97" t="e">
        <f t="shared" si="446"/>
        <v>#N/A</v>
      </c>
      <c r="EP20" s="97" t="e">
        <f t="shared" si="447"/>
        <v>#N/A</v>
      </c>
      <c r="EQ20" s="97" t="e">
        <f t="shared" si="448"/>
        <v>#N/A</v>
      </c>
      <c r="ER20" s="97" t="e">
        <f t="shared" si="449"/>
        <v>#N/A</v>
      </c>
      <c r="ES20" s="97" t="e">
        <f t="shared" si="450"/>
        <v>#N/A</v>
      </c>
      <c r="ET20" s="97" t="e">
        <f t="shared" si="451"/>
        <v>#N/A</v>
      </c>
      <c r="EU20" s="97" t="e">
        <f t="shared" si="452"/>
        <v>#N/A</v>
      </c>
      <c r="EV20" s="97" t="e">
        <f t="shared" si="453"/>
        <v>#N/A</v>
      </c>
      <c r="EW20" s="97" t="e">
        <f t="shared" si="454"/>
        <v>#N/A</v>
      </c>
      <c r="EX20" s="97" t="e">
        <f t="shared" si="455"/>
        <v>#N/A</v>
      </c>
      <c r="EY20" s="97" t="e">
        <f t="shared" si="456"/>
        <v>#N/A</v>
      </c>
      <c r="EZ20" s="97" t="e">
        <f t="shared" si="457"/>
        <v>#N/A</v>
      </c>
      <c r="FA20" s="97" t="e">
        <f t="shared" si="458"/>
        <v>#N/A</v>
      </c>
      <c r="FB20" s="97" t="e">
        <f t="shared" si="459"/>
        <v>#N/A</v>
      </c>
      <c r="FC20" s="97" t="e">
        <f t="shared" si="460"/>
        <v>#N/A</v>
      </c>
      <c r="FD20" s="97" t="e">
        <f t="shared" si="461"/>
        <v>#N/A</v>
      </c>
      <c r="FE20" s="97" t="e">
        <f t="shared" si="462"/>
        <v>#N/A</v>
      </c>
      <c r="FF20" s="97" t="e">
        <f t="shared" si="463"/>
        <v>#N/A</v>
      </c>
      <c r="FG20" s="97" t="e">
        <f t="shared" si="464"/>
        <v>#N/A</v>
      </c>
      <c r="FH20" s="97" t="e">
        <f t="shared" si="465"/>
        <v>#N/A</v>
      </c>
      <c r="FI20" s="97" t="e">
        <f t="shared" si="466"/>
        <v>#N/A</v>
      </c>
      <c r="FJ20" s="97" t="e">
        <f t="shared" si="467"/>
        <v>#N/A</v>
      </c>
      <c r="FK20" s="97" t="e">
        <f t="shared" si="468"/>
        <v>#N/A</v>
      </c>
      <c r="FL20" s="97" t="e">
        <f t="shared" si="469"/>
        <v>#N/A</v>
      </c>
      <c r="FM20" s="97" t="e">
        <f t="shared" si="470"/>
        <v>#N/A</v>
      </c>
      <c r="FN20" s="97" t="e">
        <f t="shared" si="471"/>
        <v>#N/A</v>
      </c>
      <c r="FO20" s="97" t="e">
        <f t="shared" si="472"/>
        <v>#N/A</v>
      </c>
      <c r="FP20" s="97" t="e">
        <f t="shared" si="473"/>
        <v>#N/A</v>
      </c>
      <c r="FQ20" s="97" t="e">
        <f t="shared" si="474"/>
        <v>#N/A</v>
      </c>
      <c r="FR20" s="97" t="e">
        <f t="shared" si="475"/>
        <v>#N/A</v>
      </c>
      <c r="FS20" s="97" t="e">
        <f t="shared" si="476"/>
        <v>#N/A</v>
      </c>
      <c r="FT20" s="97" t="e">
        <f t="shared" si="477"/>
        <v>#N/A</v>
      </c>
      <c r="FU20" s="97" t="e">
        <f t="shared" si="478"/>
        <v>#N/A</v>
      </c>
      <c r="FV20" s="97" t="e">
        <f t="shared" si="479"/>
        <v>#N/A</v>
      </c>
      <c r="FW20" s="97" t="e">
        <f t="shared" si="480"/>
        <v>#N/A</v>
      </c>
      <c r="FX20" s="97" t="e">
        <f t="shared" si="481"/>
        <v>#N/A</v>
      </c>
      <c r="FY20" s="97" t="e">
        <f t="shared" si="482"/>
        <v>#N/A</v>
      </c>
      <c r="FZ20" s="97" t="e">
        <f t="shared" si="483"/>
        <v>#N/A</v>
      </c>
      <c r="GA20" s="97" t="e">
        <f t="shared" si="484"/>
        <v>#N/A</v>
      </c>
      <c r="GB20" s="97" t="e">
        <f t="shared" si="485"/>
        <v>#N/A</v>
      </c>
      <c r="GC20" s="97" t="e">
        <f t="shared" si="486"/>
        <v>#N/A</v>
      </c>
      <c r="GD20" s="97" t="e">
        <f t="shared" si="487"/>
        <v>#N/A</v>
      </c>
      <c r="GE20" s="97" t="e">
        <f t="shared" si="488"/>
        <v>#N/A</v>
      </c>
      <c r="GF20" s="97" t="e">
        <f t="shared" si="489"/>
        <v>#N/A</v>
      </c>
      <c r="GG20" s="97" t="e">
        <f t="shared" si="490"/>
        <v>#N/A</v>
      </c>
      <c r="GH20" s="97" t="e">
        <f t="shared" si="491"/>
        <v>#N/A</v>
      </c>
      <c r="GI20" s="97" t="e">
        <f t="shared" si="492"/>
        <v>#N/A</v>
      </c>
      <c r="GJ20" s="97" t="e">
        <f t="shared" si="493"/>
        <v>#N/A</v>
      </c>
      <c r="GK20" s="97" t="e">
        <f t="shared" si="494"/>
        <v>#N/A</v>
      </c>
      <c r="GL20" s="97" t="e">
        <f t="shared" si="495"/>
        <v>#N/A</v>
      </c>
      <c r="GM20" s="97" t="e">
        <f t="shared" si="496"/>
        <v>#N/A</v>
      </c>
      <c r="GN20" s="97" t="e">
        <f t="shared" si="497"/>
        <v>#N/A</v>
      </c>
      <c r="GO20" s="97" t="e">
        <f t="shared" si="498"/>
        <v>#N/A</v>
      </c>
      <c r="GP20" s="97" t="e">
        <f t="shared" si="499"/>
        <v>#N/A</v>
      </c>
      <c r="GQ20" s="97" t="e">
        <f t="shared" si="500"/>
        <v>#N/A</v>
      </c>
      <c r="GR20" s="97" t="e">
        <f t="shared" si="501"/>
        <v>#N/A</v>
      </c>
      <c r="GS20" s="97" t="e">
        <f t="shared" si="502"/>
        <v>#N/A</v>
      </c>
      <c r="GT20" s="97" t="e">
        <f t="shared" si="503"/>
        <v>#N/A</v>
      </c>
      <c r="GU20" s="97" t="e">
        <f t="shared" si="504"/>
        <v>#N/A</v>
      </c>
      <c r="GV20" s="97" t="e">
        <f t="shared" si="505"/>
        <v>#N/A</v>
      </c>
      <c r="GW20" s="97" t="e">
        <f t="shared" si="506"/>
        <v>#N/A</v>
      </c>
      <c r="GX20" s="97" t="e">
        <f t="shared" si="507"/>
        <v>#N/A</v>
      </c>
      <c r="GY20" s="97" t="e">
        <f t="shared" si="508"/>
        <v>#N/A</v>
      </c>
      <c r="GZ20" s="97" t="e">
        <f t="shared" si="509"/>
        <v>#N/A</v>
      </c>
      <c r="HA20" s="97" t="e">
        <f t="shared" si="510"/>
        <v>#N/A</v>
      </c>
      <c r="HB20" s="97" t="e">
        <f t="shared" si="511"/>
        <v>#N/A</v>
      </c>
      <c r="HC20" s="97" t="e">
        <f t="shared" si="512"/>
        <v>#N/A</v>
      </c>
      <c r="HD20" s="97" t="e">
        <f t="shared" si="513"/>
        <v>#N/A</v>
      </c>
      <c r="HE20" s="97" t="e">
        <f t="shared" si="514"/>
        <v>#N/A</v>
      </c>
      <c r="HF20" s="97" t="e">
        <f t="shared" si="515"/>
        <v>#N/A</v>
      </c>
      <c r="HG20" s="97" t="e">
        <f t="shared" si="516"/>
        <v>#N/A</v>
      </c>
      <c r="HH20" s="97" t="e">
        <f t="shared" si="517"/>
        <v>#N/A</v>
      </c>
      <c r="HI20" s="97" t="e">
        <f t="shared" si="518"/>
        <v>#N/A</v>
      </c>
      <c r="HJ20" s="97" t="e">
        <f t="shared" si="519"/>
        <v>#N/A</v>
      </c>
      <c r="HK20" s="97" t="e">
        <f t="shared" si="520"/>
        <v>#N/A</v>
      </c>
      <c r="HL20" s="97" t="e">
        <f t="shared" si="521"/>
        <v>#N/A</v>
      </c>
      <c r="HM20" s="97" t="e">
        <f t="shared" si="522"/>
        <v>#N/A</v>
      </c>
      <c r="HN20" s="97" t="e">
        <f t="shared" si="523"/>
        <v>#N/A</v>
      </c>
      <c r="HO20" s="97" t="e">
        <f t="shared" si="524"/>
        <v>#N/A</v>
      </c>
      <c r="HP20" s="97" t="e">
        <f t="shared" si="525"/>
        <v>#N/A</v>
      </c>
      <c r="HQ20" s="97" t="e">
        <f t="shared" si="526"/>
        <v>#N/A</v>
      </c>
      <c r="HR20" s="97" t="e">
        <f t="shared" si="527"/>
        <v>#N/A</v>
      </c>
      <c r="HS20" s="97" t="e">
        <f t="shared" si="528"/>
        <v>#N/A</v>
      </c>
      <c r="HT20" s="97" t="e">
        <f t="shared" si="529"/>
        <v>#N/A</v>
      </c>
      <c r="HU20" s="97" t="e">
        <f t="shared" si="530"/>
        <v>#N/A</v>
      </c>
      <c r="HV20" s="97" t="e">
        <f t="shared" si="531"/>
        <v>#N/A</v>
      </c>
      <c r="HW20" s="97" t="e">
        <f t="shared" si="532"/>
        <v>#N/A</v>
      </c>
      <c r="HX20" s="97" t="e">
        <f t="shared" si="533"/>
        <v>#N/A</v>
      </c>
      <c r="HY20" s="97" t="e">
        <f t="shared" si="534"/>
        <v>#N/A</v>
      </c>
      <c r="HZ20" s="97" t="e">
        <f t="shared" si="535"/>
        <v>#N/A</v>
      </c>
      <c r="IA20" s="97" t="e">
        <f t="shared" si="536"/>
        <v>#N/A</v>
      </c>
      <c r="IB20" s="97" t="e">
        <f t="shared" si="537"/>
        <v>#N/A</v>
      </c>
      <c r="IC20" s="97" t="e">
        <f t="shared" si="538"/>
        <v>#N/A</v>
      </c>
      <c r="ID20" s="97" t="e">
        <f t="shared" si="539"/>
        <v>#N/A</v>
      </c>
      <c r="IE20" s="97" t="e">
        <f t="shared" si="540"/>
        <v>#N/A</v>
      </c>
      <c r="IF20" s="97" t="e">
        <f t="shared" si="541"/>
        <v>#N/A</v>
      </c>
      <c r="IG20" s="97" t="e">
        <f t="shared" si="542"/>
        <v>#N/A</v>
      </c>
      <c r="IH20" s="97" t="e">
        <f t="shared" si="543"/>
        <v>#N/A</v>
      </c>
      <c r="II20" s="97" t="e">
        <f t="shared" si="544"/>
        <v>#N/A</v>
      </c>
      <c r="IJ20" s="97" t="e">
        <f t="shared" si="545"/>
        <v>#N/A</v>
      </c>
      <c r="IK20" s="97" t="e">
        <f t="shared" si="546"/>
        <v>#N/A</v>
      </c>
      <c r="IL20" s="97" t="e">
        <f t="shared" si="547"/>
        <v>#N/A</v>
      </c>
      <c r="IM20" s="97" t="e">
        <f t="shared" si="548"/>
        <v>#N/A</v>
      </c>
      <c r="IN20" s="97" t="e">
        <f t="shared" si="549"/>
        <v>#N/A</v>
      </c>
      <c r="IO20" s="97" t="e">
        <f t="shared" si="550"/>
        <v>#N/A</v>
      </c>
      <c r="IP20" s="97" t="e">
        <f t="shared" si="551"/>
        <v>#N/A</v>
      </c>
      <c r="IQ20" s="97" t="e">
        <f t="shared" si="552"/>
        <v>#N/A</v>
      </c>
      <c r="IR20" s="97" t="e">
        <f t="shared" si="553"/>
        <v>#N/A</v>
      </c>
      <c r="IS20" s="97" t="e">
        <f t="shared" si="554"/>
        <v>#N/A</v>
      </c>
      <c r="IT20" s="97" t="e">
        <f t="shared" si="555"/>
        <v>#N/A</v>
      </c>
      <c r="IU20" s="97" t="e">
        <f t="shared" si="556"/>
        <v>#N/A</v>
      </c>
      <c r="IV20" s="97" t="e">
        <f t="shared" si="557"/>
        <v>#N/A</v>
      </c>
      <c r="IW20" s="97" t="e">
        <f t="shared" si="558"/>
        <v>#N/A</v>
      </c>
      <c r="IX20" s="97" t="e">
        <f t="shared" si="559"/>
        <v>#N/A</v>
      </c>
      <c r="IY20" s="97" t="e">
        <f t="shared" si="560"/>
        <v>#N/A</v>
      </c>
      <c r="IZ20" s="97" t="e">
        <f t="shared" si="561"/>
        <v>#N/A</v>
      </c>
      <c r="JA20" s="97" t="e">
        <f t="shared" si="562"/>
        <v>#N/A</v>
      </c>
      <c r="JB20" s="97" t="e">
        <f t="shared" si="563"/>
        <v>#N/A</v>
      </c>
      <c r="JC20" s="97" t="e">
        <f t="shared" si="564"/>
        <v>#N/A</v>
      </c>
      <c r="JD20" s="97" t="e">
        <f t="shared" si="565"/>
        <v>#N/A</v>
      </c>
      <c r="JE20" s="97" t="e">
        <f t="shared" si="566"/>
        <v>#N/A</v>
      </c>
      <c r="JF20" s="97" t="e">
        <f t="shared" si="567"/>
        <v>#N/A</v>
      </c>
      <c r="JG20" s="97" t="e">
        <f t="shared" si="568"/>
        <v>#N/A</v>
      </c>
      <c r="JH20" s="97" t="e">
        <f t="shared" si="569"/>
        <v>#N/A</v>
      </c>
      <c r="JI20" s="97" t="e">
        <f t="shared" si="570"/>
        <v>#N/A</v>
      </c>
      <c r="JJ20" s="97" t="e">
        <f t="shared" si="571"/>
        <v>#N/A</v>
      </c>
      <c r="JK20" s="97" t="e">
        <f t="shared" si="572"/>
        <v>#N/A</v>
      </c>
      <c r="JL20" s="97" t="e">
        <f t="shared" si="573"/>
        <v>#N/A</v>
      </c>
      <c r="JM20" s="97" t="e">
        <f t="shared" si="574"/>
        <v>#N/A</v>
      </c>
      <c r="JN20" s="97" t="e">
        <f t="shared" si="575"/>
        <v>#N/A</v>
      </c>
      <c r="JO20" s="97" t="e">
        <f t="shared" si="576"/>
        <v>#N/A</v>
      </c>
      <c r="JP20" s="97" t="e">
        <f t="shared" si="577"/>
        <v>#N/A</v>
      </c>
      <c r="JQ20" s="97" t="e">
        <f t="shared" si="578"/>
        <v>#N/A</v>
      </c>
      <c r="JR20" s="97" t="e">
        <f t="shared" si="579"/>
        <v>#N/A</v>
      </c>
      <c r="JS20" s="97" t="e">
        <f t="shared" si="580"/>
        <v>#N/A</v>
      </c>
      <c r="JT20" s="97" t="e">
        <f t="shared" si="581"/>
        <v>#N/A</v>
      </c>
      <c r="JU20" s="97" t="e">
        <f t="shared" si="582"/>
        <v>#N/A</v>
      </c>
      <c r="JV20" s="97" t="e">
        <f t="shared" si="583"/>
        <v>#N/A</v>
      </c>
      <c r="JW20" s="97" t="e">
        <f t="shared" si="584"/>
        <v>#N/A</v>
      </c>
      <c r="JX20" s="97" t="e">
        <f t="shared" si="585"/>
        <v>#N/A</v>
      </c>
      <c r="JY20" s="97" t="e">
        <f t="shared" si="586"/>
        <v>#N/A</v>
      </c>
      <c r="JZ20" s="97" t="e">
        <f t="shared" si="587"/>
        <v>#N/A</v>
      </c>
      <c r="KA20" s="97" t="e">
        <f t="shared" si="588"/>
        <v>#N/A</v>
      </c>
      <c r="KB20" s="97" t="e">
        <f t="shared" si="589"/>
        <v>#N/A</v>
      </c>
      <c r="KC20" s="97" t="e">
        <f t="shared" si="590"/>
        <v>#N/A</v>
      </c>
      <c r="KD20" s="97" t="e">
        <f t="shared" si="591"/>
        <v>#N/A</v>
      </c>
      <c r="KE20" s="97" t="e">
        <f t="shared" si="592"/>
        <v>#N/A</v>
      </c>
      <c r="KF20" s="97" t="e">
        <f t="shared" si="593"/>
        <v>#N/A</v>
      </c>
      <c r="KG20" s="97" t="e">
        <f t="shared" si="594"/>
        <v>#N/A</v>
      </c>
      <c r="KH20" s="97" t="e">
        <f t="shared" si="595"/>
        <v>#N/A</v>
      </c>
      <c r="KI20" s="97" t="e">
        <f t="shared" si="596"/>
        <v>#N/A</v>
      </c>
      <c r="KJ20" s="97" t="e">
        <f t="shared" si="597"/>
        <v>#N/A</v>
      </c>
      <c r="KK20" s="97" t="e">
        <f t="shared" si="598"/>
        <v>#N/A</v>
      </c>
      <c r="KL20" s="97" t="e">
        <f t="shared" si="599"/>
        <v>#N/A</v>
      </c>
      <c r="KM20" s="97" t="e">
        <f t="shared" si="600"/>
        <v>#N/A</v>
      </c>
      <c r="KN20" s="97" t="e">
        <f t="shared" si="601"/>
        <v>#N/A</v>
      </c>
    </row>
    <row r="21" spans="1:300" x14ac:dyDescent="0.3"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97"/>
      <c r="FZ21" s="97"/>
      <c r="GA21" s="97"/>
      <c r="GB21" s="97"/>
      <c r="GC21" s="97"/>
      <c r="GD21" s="97"/>
      <c r="GE21" s="97"/>
      <c r="GF21" s="97"/>
      <c r="GG21" s="97"/>
      <c r="GH21" s="97"/>
      <c r="GI21" s="97"/>
      <c r="GJ21" s="97"/>
      <c r="GK21" s="97"/>
      <c r="GL21" s="97"/>
      <c r="GM21" s="97"/>
      <c r="GN21" s="97"/>
      <c r="GO21" s="97"/>
      <c r="GP21" s="97"/>
      <c r="GQ21" s="97"/>
      <c r="GR21" s="97"/>
      <c r="GS21" s="97"/>
      <c r="GT21" s="97"/>
      <c r="GU21" s="97"/>
      <c r="GV21" s="97"/>
      <c r="GW21" s="97"/>
      <c r="GX21" s="97"/>
      <c r="GY21" s="97"/>
      <c r="GZ21" s="97"/>
      <c r="HA21" s="97"/>
      <c r="HB21" s="97"/>
      <c r="HC21" s="97"/>
      <c r="HD21" s="97"/>
      <c r="HE21" s="97"/>
      <c r="HF21" s="97"/>
      <c r="HG21" s="97"/>
      <c r="HH21" s="97"/>
      <c r="HI21" s="97"/>
      <c r="HJ21" s="97"/>
      <c r="HK21" s="97"/>
      <c r="HL21" s="97"/>
      <c r="HM21" s="97"/>
      <c r="HN21" s="97"/>
      <c r="HO21" s="97"/>
      <c r="HP21" s="97"/>
      <c r="HQ21" s="97"/>
      <c r="HR21" s="97"/>
      <c r="HS21" s="97"/>
      <c r="HT21" s="97"/>
      <c r="HU21" s="97"/>
      <c r="HV21" s="97"/>
      <c r="HW21" s="97"/>
      <c r="HX21" s="97"/>
      <c r="HY21" s="97"/>
      <c r="HZ21" s="97"/>
      <c r="IA21" s="97"/>
      <c r="IB21" s="97"/>
      <c r="IC21" s="97"/>
      <c r="ID21" s="97"/>
      <c r="IE21" s="97"/>
      <c r="IF21" s="97"/>
      <c r="IG21" s="97"/>
      <c r="IH21" s="97"/>
      <c r="II21" s="97"/>
      <c r="IJ21" s="97"/>
      <c r="IK21" s="97"/>
      <c r="IL21" s="97"/>
      <c r="IM21" s="97"/>
      <c r="IN21" s="97"/>
      <c r="IO21" s="97"/>
      <c r="IP21" s="97"/>
      <c r="IQ21" s="97"/>
      <c r="IR21" s="97"/>
      <c r="IS21" s="97"/>
      <c r="IT21" s="97"/>
      <c r="IU21" s="97"/>
      <c r="IV21" s="97"/>
      <c r="IW21" s="97"/>
      <c r="IX21" s="97"/>
      <c r="IY21" s="97"/>
      <c r="IZ21" s="97"/>
      <c r="JA21" s="97"/>
      <c r="JB21" s="97"/>
      <c r="JC21" s="97"/>
      <c r="JD21" s="97"/>
      <c r="JE21" s="97"/>
      <c r="JF21" s="97"/>
      <c r="JG21" s="97"/>
      <c r="JH21" s="97"/>
      <c r="JI21" s="97"/>
      <c r="JJ21" s="97"/>
      <c r="JK21" s="97"/>
      <c r="JL21" s="97"/>
      <c r="JM21" s="97"/>
      <c r="JN21" s="97"/>
      <c r="JO21" s="97"/>
      <c r="JP21" s="97"/>
      <c r="JQ21" s="97"/>
      <c r="JR21" s="97"/>
      <c r="JS21" s="97"/>
      <c r="JT21" s="97"/>
      <c r="JU21" s="97"/>
      <c r="JV21" s="97"/>
      <c r="JW21" s="97"/>
      <c r="JX21" s="97"/>
      <c r="JY21" s="97"/>
      <c r="JZ21" s="97"/>
      <c r="KA21" s="97"/>
      <c r="KB21" s="97"/>
      <c r="KC21" s="97"/>
      <c r="KD21" s="97"/>
      <c r="KE21" s="97"/>
      <c r="KF21" s="97"/>
      <c r="KG21" s="97"/>
      <c r="KH21" s="97"/>
      <c r="KI21" s="97"/>
      <c r="KJ21" s="97"/>
      <c r="KK21" s="97"/>
      <c r="KL21" s="97"/>
      <c r="KM21" s="97"/>
      <c r="KN21" s="97"/>
    </row>
    <row r="22" spans="1:300" x14ac:dyDescent="0.3"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7"/>
      <c r="FV22" s="97"/>
      <c r="FW22" s="97"/>
      <c r="FX22" s="97"/>
      <c r="FY22" s="97"/>
      <c r="FZ22" s="97"/>
      <c r="GA22" s="97"/>
      <c r="GB22" s="97"/>
      <c r="GC22" s="97"/>
      <c r="GD22" s="97"/>
      <c r="GE22" s="97"/>
      <c r="GF22" s="97"/>
      <c r="GG22" s="97"/>
      <c r="GH22" s="97"/>
      <c r="GI22" s="97"/>
      <c r="GJ22" s="97"/>
      <c r="GK22" s="97"/>
      <c r="GL22" s="97"/>
      <c r="GM22" s="97"/>
      <c r="GN22" s="97"/>
      <c r="GO22" s="97"/>
      <c r="GP22" s="97"/>
      <c r="GQ22" s="97"/>
      <c r="GR22" s="97"/>
      <c r="GS22" s="97"/>
      <c r="GT22" s="97"/>
      <c r="GU22" s="97"/>
      <c r="GV22" s="97"/>
      <c r="GW22" s="97"/>
      <c r="GX22" s="97"/>
      <c r="GY22" s="97"/>
      <c r="GZ22" s="97"/>
      <c r="HA22" s="97"/>
      <c r="HB22" s="97"/>
      <c r="HC22" s="97"/>
      <c r="HD22" s="97"/>
      <c r="HE22" s="97"/>
      <c r="HF22" s="97"/>
      <c r="HG22" s="97"/>
      <c r="HH22" s="97"/>
      <c r="HI22" s="97"/>
      <c r="HJ22" s="97"/>
      <c r="HK22" s="97"/>
      <c r="HL22" s="97"/>
      <c r="HM22" s="97"/>
      <c r="HN22" s="97"/>
      <c r="HO22" s="97"/>
      <c r="HP22" s="97"/>
      <c r="HQ22" s="97"/>
      <c r="HR22" s="97"/>
      <c r="HS22" s="97"/>
      <c r="HT22" s="97"/>
      <c r="HU22" s="97"/>
      <c r="HV22" s="97"/>
      <c r="HW22" s="97"/>
      <c r="HX22" s="97"/>
      <c r="HY22" s="97"/>
      <c r="HZ22" s="97"/>
      <c r="IA22" s="97"/>
      <c r="IB22" s="97"/>
      <c r="IC22" s="97"/>
      <c r="ID22" s="97"/>
      <c r="IE22" s="97"/>
      <c r="IF22" s="97"/>
      <c r="IG22" s="97"/>
      <c r="IH22" s="97"/>
      <c r="II22" s="97"/>
      <c r="IJ22" s="97"/>
      <c r="IK22" s="97"/>
      <c r="IL22" s="97"/>
      <c r="IM22" s="97"/>
      <c r="IN22" s="97"/>
      <c r="IO22" s="97"/>
      <c r="IP22" s="97"/>
      <c r="IQ22" s="97"/>
      <c r="IR22" s="97"/>
      <c r="IS22" s="97"/>
      <c r="IT22" s="97"/>
      <c r="IU22" s="97"/>
      <c r="IV22" s="97"/>
      <c r="IW22" s="97"/>
      <c r="IX22" s="97"/>
      <c r="IY22" s="97"/>
      <c r="IZ22" s="97"/>
      <c r="JA22" s="97"/>
      <c r="JB22" s="97"/>
      <c r="JC22" s="97"/>
      <c r="JD22" s="97"/>
      <c r="JE22" s="97"/>
      <c r="JF22" s="97"/>
      <c r="JG22" s="97"/>
      <c r="JH22" s="97"/>
      <c r="JI22" s="97"/>
      <c r="JJ22" s="97"/>
      <c r="JK22" s="97"/>
      <c r="JL22" s="97"/>
      <c r="JM22" s="97"/>
      <c r="JN22" s="97"/>
      <c r="JO22" s="97"/>
      <c r="JP22" s="97"/>
      <c r="JQ22" s="97"/>
      <c r="JR22" s="97"/>
      <c r="JS22" s="97"/>
      <c r="JT22" s="97"/>
      <c r="JU22" s="97"/>
      <c r="JV22" s="97"/>
      <c r="JW22" s="97"/>
      <c r="JX22" s="97"/>
      <c r="JY22" s="97"/>
      <c r="JZ22" s="97"/>
      <c r="KA22" s="97"/>
      <c r="KB22" s="97"/>
      <c r="KC22" s="97"/>
      <c r="KD22" s="97"/>
      <c r="KE22" s="97"/>
      <c r="KF22" s="97"/>
      <c r="KG22" s="97"/>
      <c r="KH22" s="97"/>
      <c r="KI22" s="97"/>
      <c r="KJ22" s="97"/>
      <c r="KK22" s="97"/>
      <c r="KL22" s="97"/>
      <c r="KM22" s="97"/>
      <c r="KN22" s="97"/>
    </row>
    <row r="23" spans="1:300" x14ac:dyDescent="0.3"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7">
        <f>AVERAGE(E14:G14)</f>
        <v>0.47577316159455196</v>
      </c>
      <c r="H25" s="97">
        <f t="shared" ref="H25:BP29" si="899">AVERAGE(F14:H14)</f>
        <v>0.47786946407997821</v>
      </c>
      <c r="I25" s="97">
        <f t="shared" si="899"/>
        <v>0.50765076945859167</v>
      </c>
      <c r="J25" s="97">
        <f t="shared" si="899"/>
        <v>0.50147402712824307</v>
      </c>
      <c r="K25" s="97">
        <f t="shared" si="899"/>
        <v>0.46962812331465204</v>
      </c>
      <c r="L25" s="97">
        <f t="shared" si="899"/>
        <v>0.39091843509148977</v>
      </c>
      <c r="M25" s="97">
        <f t="shared" si="899"/>
        <v>0.34438552075470646</v>
      </c>
      <c r="N25" s="97">
        <f t="shared" si="899"/>
        <v>0.30435355830565669</v>
      </c>
      <c r="O25" s="97">
        <f t="shared" si="899"/>
        <v>0.27769234266814796</v>
      </c>
      <c r="P25" s="97">
        <f t="shared" si="899"/>
        <v>0.24256186668586807</v>
      </c>
      <c r="Q25" s="97">
        <f t="shared" si="899"/>
        <v>0.22080586879509215</v>
      </c>
      <c r="R25" s="97">
        <f t="shared" si="899"/>
        <v>0.2103147203517183</v>
      </c>
      <c r="S25" s="97">
        <f t="shared" si="899"/>
        <v>0.22253969434096987</v>
      </c>
      <c r="T25" s="97">
        <f t="shared" si="899"/>
        <v>0.23557806769141809</v>
      </c>
      <c r="U25" s="97">
        <f t="shared" si="899"/>
        <v>0.24504871986537191</v>
      </c>
      <c r="V25" s="97">
        <f t="shared" si="899"/>
        <v>0.2464825136453194</v>
      </c>
      <c r="W25" s="97">
        <f t="shared" si="899"/>
        <v>0.25165739023664874</v>
      </c>
      <c r="X25" s="97">
        <f t="shared" si="899"/>
        <v>0.24710512562759704</v>
      </c>
      <c r="Y25" s="97">
        <f t="shared" si="899"/>
        <v>0.24274512204832818</v>
      </c>
      <c r="Z25" s="97">
        <f t="shared" si="899"/>
        <v>0.24178048258277851</v>
      </c>
      <c r="AA25" s="97">
        <f t="shared" si="899"/>
        <v>0.23860222868620365</v>
      </c>
      <c r="AB25" s="97" t="e">
        <f t="shared" si="899"/>
        <v>#N/A</v>
      </c>
      <c r="AC25" s="97" t="e">
        <f t="shared" si="899"/>
        <v>#N/A</v>
      </c>
      <c r="AD25" s="97" t="e">
        <f t="shared" si="899"/>
        <v>#N/A</v>
      </c>
      <c r="AE25" s="97" t="e">
        <f t="shared" si="899"/>
        <v>#N/A</v>
      </c>
      <c r="AF25" s="97" t="e">
        <f t="shared" si="899"/>
        <v>#N/A</v>
      </c>
      <c r="AG25" s="97" t="e">
        <f t="shared" si="899"/>
        <v>#N/A</v>
      </c>
      <c r="AH25" s="97" t="e">
        <f t="shared" si="899"/>
        <v>#N/A</v>
      </c>
      <c r="AI25" s="97" t="e">
        <f t="shared" si="899"/>
        <v>#N/A</v>
      </c>
      <c r="AJ25" s="97" t="e">
        <f t="shared" si="899"/>
        <v>#N/A</v>
      </c>
      <c r="AK25" s="97" t="e">
        <f t="shared" si="899"/>
        <v>#N/A</v>
      </c>
      <c r="AL25" s="97" t="e">
        <f t="shared" si="899"/>
        <v>#N/A</v>
      </c>
      <c r="AM25" s="97" t="e">
        <f t="shared" si="899"/>
        <v>#N/A</v>
      </c>
      <c r="AN25" s="97" t="e">
        <f t="shared" si="899"/>
        <v>#N/A</v>
      </c>
      <c r="AO25" s="97" t="e">
        <f t="shared" si="899"/>
        <v>#N/A</v>
      </c>
      <c r="AP25" s="97" t="e">
        <f t="shared" si="899"/>
        <v>#N/A</v>
      </c>
      <c r="AQ25" s="97" t="e">
        <f t="shared" si="899"/>
        <v>#N/A</v>
      </c>
      <c r="AR25" s="97" t="e">
        <f t="shared" si="899"/>
        <v>#N/A</v>
      </c>
      <c r="AS25" s="97" t="e">
        <f t="shared" si="899"/>
        <v>#N/A</v>
      </c>
      <c r="AT25" s="97" t="e">
        <f t="shared" si="899"/>
        <v>#N/A</v>
      </c>
      <c r="AU25" s="97" t="e">
        <f t="shared" si="899"/>
        <v>#N/A</v>
      </c>
      <c r="AV25" s="97" t="e">
        <f t="shared" si="899"/>
        <v>#N/A</v>
      </c>
      <c r="AW25" s="97" t="e">
        <f t="shared" si="899"/>
        <v>#N/A</v>
      </c>
      <c r="AX25" s="97" t="e">
        <f t="shared" si="899"/>
        <v>#N/A</v>
      </c>
      <c r="AY25" s="97" t="e">
        <f t="shared" si="899"/>
        <v>#N/A</v>
      </c>
      <c r="AZ25" s="97" t="e">
        <f t="shared" si="899"/>
        <v>#N/A</v>
      </c>
      <c r="BA25" s="97" t="e">
        <f t="shared" si="899"/>
        <v>#N/A</v>
      </c>
      <c r="BB25" s="97" t="e">
        <f t="shared" si="899"/>
        <v>#N/A</v>
      </c>
      <c r="BC25" s="97" t="e">
        <f t="shared" si="899"/>
        <v>#N/A</v>
      </c>
      <c r="BD25" s="97" t="e">
        <f t="shared" si="899"/>
        <v>#N/A</v>
      </c>
      <c r="BE25" s="97" t="e">
        <f t="shared" si="899"/>
        <v>#N/A</v>
      </c>
      <c r="BF25" s="97" t="e">
        <f t="shared" si="899"/>
        <v>#N/A</v>
      </c>
      <c r="BG25" s="97" t="e">
        <f t="shared" si="899"/>
        <v>#N/A</v>
      </c>
      <c r="BH25" s="97" t="e">
        <f t="shared" si="899"/>
        <v>#N/A</v>
      </c>
      <c r="BI25" s="97" t="e">
        <f t="shared" si="899"/>
        <v>#N/A</v>
      </c>
      <c r="BJ25" s="97" t="e">
        <f t="shared" si="899"/>
        <v>#N/A</v>
      </c>
      <c r="BK25" s="97" t="e">
        <f t="shared" si="899"/>
        <v>#N/A</v>
      </c>
      <c r="BL25" s="97" t="e">
        <f t="shared" si="899"/>
        <v>#N/A</v>
      </c>
      <c r="BM25" s="97" t="e">
        <f t="shared" si="899"/>
        <v>#N/A</v>
      </c>
      <c r="BN25" s="97" t="e">
        <f t="shared" si="899"/>
        <v>#N/A</v>
      </c>
      <c r="BO25" s="97" t="e">
        <f t="shared" si="899"/>
        <v>#N/A</v>
      </c>
      <c r="BP25" s="97" t="e">
        <f t="shared" si="899"/>
        <v>#N/A</v>
      </c>
      <c r="BQ25" s="97" t="e">
        <f t="shared" ref="BQ25:EB25" si="900">AVERAGE(BO14:BQ14)</f>
        <v>#N/A</v>
      </c>
      <c r="BR25" s="97" t="e">
        <f t="shared" si="900"/>
        <v>#N/A</v>
      </c>
      <c r="BS25" s="97" t="e">
        <f t="shared" si="900"/>
        <v>#N/A</v>
      </c>
      <c r="BT25" s="97" t="e">
        <f t="shared" si="900"/>
        <v>#N/A</v>
      </c>
      <c r="BU25" s="97" t="e">
        <f t="shared" si="900"/>
        <v>#N/A</v>
      </c>
      <c r="BV25" s="97" t="e">
        <f t="shared" si="900"/>
        <v>#N/A</v>
      </c>
      <c r="BW25" s="97" t="e">
        <f t="shared" si="900"/>
        <v>#N/A</v>
      </c>
      <c r="BX25" s="97" t="e">
        <f t="shared" si="900"/>
        <v>#N/A</v>
      </c>
      <c r="BY25" s="97" t="e">
        <f t="shared" si="900"/>
        <v>#N/A</v>
      </c>
      <c r="BZ25" s="97" t="e">
        <f t="shared" si="900"/>
        <v>#N/A</v>
      </c>
      <c r="CA25" s="97" t="e">
        <f t="shared" si="900"/>
        <v>#N/A</v>
      </c>
      <c r="CB25" s="97" t="e">
        <f t="shared" si="900"/>
        <v>#N/A</v>
      </c>
      <c r="CC25" s="97" t="e">
        <f t="shared" si="900"/>
        <v>#N/A</v>
      </c>
      <c r="CD25" s="97" t="e">
        <f t="shared" si="900"/>
        <v>#N/A</v>
      </c>
      <c r="CE25" s="97" t="e">
        <f t="shared" si="900"/>
        <v>#N/A</v>
      </c>
      <c r="CF25" s="97" t="e">
        <f t="shared" si="900"/>
        <v>#N/A</v>
      </c>
      <c r="CG25" s="97" t="e">
        <f t="shared" si="900"/>
        <v>#N/A</v>
      </c>
      <c r="CH25" s="97" t="e">
        <f t="shared" si="900"/>
        <v>#N/A</v>
      </c>
      <c r="CI25" s="97" t="e">
        <f t="shared" si="900"/>
        <v>#N/A</v>
      </c>
      <c r="CJ25" s="97" t="e">
        <f t="shared" si="900"/>
        <v>#N/A</v>
      </c>
      <c r="CK25" s="97" t="e">
        <f t="shared" si="900"/>
        <v>#N/A</v>
      </c>
      <c r="CL25" s="97" t="e">
        <f t="shared" si="900"/>
        <v>#N/A</v>
      </c>
      <c r="CM25" s="97" t="e">
        <f t="shared" si="900"/>
        <v>#N/A</v>
      </c>
      <c r="CN25" s="97" t="e">
        <f t="shared" si="900"/>
        <v>#N/A</v>
      </c>
      <c r="CO25" s="97" t="e">
        <f t="shared" si="900"/>
        <v>#N/A</v>
      </c>
      <c r="CP25" s="97" t="e">
        <f t="shared" si="900"/>
        <v>#N/A</v>
      </c>
      <c r="CQ25" s="97" t="e">
        <f t="shared" si="900"/>
        <v>#N/A</v>
      </c>
      <c r="CR25" s="97" t="e">
        <f t="shared" si="900"/>
        <v>#N/A</v>
      </c>
      <c r="CS25" s="97" t="e">
        <f t="shared" si="900"/>
        <v>#N/A</v>
      </c>
      <c r="CT25" s="97" t="e">
        <f t="shared" si="900"/>
        <v>#N/A</v>
      </c>
      <c r="CU25" s="97" t="e">
        <f t="shared" si="900"/>
        <v>#N/A</v>
      </c>
      <c r="CV25" s="97" t="e">
        <f t="shared" si="900"/>
        <v>#N/A</v>
      </c>
      <c r="CW25" s="97" t="e">
        <f t="shared" si="900"/>
        <v>#N/A</v>
      </c>
      <c r="CX25" s="97" t="e">
        <f t="shared" si="900"/>
        <v>#N/A</v>
      </c>
      <c r="CY25" s="97" t="e">
        <f t="shared" si="900"/>
        <v>#N/A</v>
      </c>
      <c r="CZ25" s="97" t="e">
        <f t="shared" si="900"/>
        <v>#N/A</v>
      </c>
      <c r="DA25" s="97" t="e">
        <f t="shared" si="900"/>
        <v>#N/A</v>
      </c>
      <c r="DB25" s="97" t="e">
        <f t="shared" si="900"/>
        <v>#N/A</v>
      </c>
      <c r="DC25" s="97" t="e">
        <f t="shared" si="900"/>
        <v>#N/A</v>
      </c>
      <c r="DD25" s="97" t="e">
        <f t="shared" si="900"/>
        <v>#N/A</v>
      </c>
      <c r="DE25" s="97" t="e">
        <f t="shared" si="900"/>
        <v>#N/A</v>
      </c>
      <c r="DF25" s="97" t="e">
        <f t="shared" si="900"/>
        <v>#N/A</v>
      </c>
      <c r="DG25" s="97" t="e">
        <f t="shared" si="900"/>
        <v>#N/A</v>
      </c>
      <c r="DH25" s="97" t="e">
        <f t="shared" si="900"/>
        <v>#N/A</v>
      </c>
      <c r="DI25" s="97" t="e">
        <f t="shared" si="900"/>
        <v>#N/A</v>
      </c>
      <c r="DJ25" s="97" t="e">
        <f t="shared" si="900"/>
        <v>#N/A</v>
      </c>
      <c r="DK25" s="97" t="e">
        <f t="shared" si="900"/>
        <v>#N/A</v>
      </c>
      <c r="DL25" s="97" t="e">
        <f t="shared" si="900"/>
        <v>#N/A</v>
      </c>
      <c r="DM25" s="97" t="e">
        <f t="shared" si="900"/>
        <v>#N/A</v>
      </c>
      <c r="DN25" s="97" t="e">
        <f t="shared" si="900"/>
        <v>#N/A</v>
      </c>
      <c r="DO25" s="97" t="e">
        <f t="shared" si="900"/>
        <v>#N/A</v>
      </c>
      <c r="DP25" s="97" t="e">
        <f t="shared" si="900"/>
        <v>#N/A</v>
      </c>
      <c r="DQ25" s="97" t="e">
        <f t="shared" si="900"/>
        <v>#N/A</v>
      </c>
      <c r="DR25" s="97" t="e">
        <f t="shared" si="900"/>
        <v>#N/A</v>
      </c>
      <c r="DS25" s="97" t="e">
        <f t="shared" si="900"/>
        <v>#N/A</v>
      </c>
      <c r="DT25" s="97" t="e">
        <f t="shared" si="900"/>
        <v>#N/A</v>
      </c>
      <c r="DU25" s="97" t="e">
        <f t="shared" si="900"/>
        <v>#N/A</v>
      </c>
      <c r="DV25" s="97" t="e">
        <f t="shared" si="900"/>
        <v>#N/A</v>
      </c>
      <c r="DW25" s="97" t="e">
        <f t="shared" si="900"/>
        <v>#N/A</v>
      </c>
      <c r="DX25" s="97" t="e">
        <f t="shared" si="900"/>
        <v>#N/A</v>
      </c>
      <c r="DY25" s="97" t="e">
        <f t="shared" si="900"/>
        <v>#N/A</v>
      </c>
      <c r="DZ25" s="97" t="e">
        <f t="shared" si="900"/>
        <v>#N/A</v>
      </c>
      <c r="EA25" s="97" t="e">
        <f t="shared" si="900"/>
        <v>#N/A</v>
      </c>
      <c r="EB25" s="97" t="e">
        <f t="shared" si="900"/>
        <v>#N/A</v>
      </c>
      <c r="EC25" s="97" t="e">
        <f t="shared" ref="EC25:GN25" si="901">AVERAGE(EA14:EC14)</f>
        <v>#N/A</v>
      </c>
      <c r="ED25" s="97" t="e">
        <f t="shared" si="901"/>
        <v>#N/A</v>
      </c>
      <c r="EE25" s="97" t="e">
        <f t="shared" si="901"/>
        <v>#N/A</v>
      </c>
      <c r="EF25" s="97" t="e">
        <f t="shared" si="901"/>
        <v>#N/A</v>
      </c>
      <c r="EG25" s="97" t="e">
        <f t="shared" si="901"/>
        <v>#N/A</v>
      </c>
      <c r="EH25" s="97" t="e">
        <f t="shared" si="901"/>
        <v>#N/A</v>
      </c>
      <c r="EI25" s="97" t="e">
        <f t="shared" si="901"/>
        <v>#N/A</v>
      </c>
      <c r="EJ25" s="97" t="e">
        <f t="shared" si="901"/>
        <v>#N/A</v>
      </c>
      <c r="EK25" s="97" t="e">
        <f t="shared" si="901"/>
        <v>#N/A</v>
      </c>
      <c r="EL25" s="97" t="e">
        <f t="shared" si="901"/>
        <v>#N/A</v>
      </c>
      <c r="EM25" s="97" t="e">
        <f t="shared" si="901"/>
        <v>#N/A</v>
      </c>
      <c r="EN25" s="97" t="e">
        <f t="shared" si="901"/>
        <v>#N/A</v>
      </c>
      <c r="EO25" s="97" t="e">
        <f t="shared" si="901"/>
        <v>#N/A</v>
      </c>
      <c r="EP25" s="97" t="e">
        <f t="shared" si="901"/>
        <v>#N/A</v>
      </c>
      <c r="EQ25" s="97" t="e">
        <f t="shared" si="901"/>
        <v>#N/A</v>
      </c>
      <c r="ER25" s="97" t="e">
        <f t="shared" si="901"/>
        <v>#N/A</v>
      </c>
      <c r="ES25" s="97" t="e">
        <f t="shared" si="901"/>
        <v>#N/A</v>
      </c>
      <c r="ET25" s="97" t="e">
        <f t="shared" si="901"/>
        <v>#N/A</v>
      </c>
      <c r="EU25" s="97" t="e">
        <f t="shared" si="901"/>
        <v>#N/A</v>
      </c>
      <c r="EV25" s="97" t="e">
        <f t="shared" si="901"/>
        <v>#N/A</v>
      </c>
      <c r="EW25" s="97" t="e">
        <f t="shared" si="901"/>
        <v>#N/A</v>
      </c>
      <c r="EX25" s="97" t="e">
        <f t="shared" si="901"/>
        <v>#N/A</v>
      </c>
      <c r="EY25" s="97" t="e">
        <f t="shared" si="901"/>
        <v>#N/A</v>
      </c>
      <c r="EZ25" s="97" t="e">
        <f t="shared" si="901"/>
        <v>#N/A</v>
      </c>
      <c r="FA25" s="97" t="e">
        <f t="shared" si="901"/>
        <v>#N/A</v>
      </c>
      <c r="FB25" s="97" t="e">
        <f t="shared" si="901"/>
        <v>#N/A</v>
      </c>
      <c r="FC25" s="97" t="e">
        <f t="shared" si="901"/>
        <v>#N/A</v>
      </c>
      <c r="FD25" s="97" t="e">
        <f t="shared" si="901"/>
        <v>#N/A</v>
      </c>
      <c r="FE25" s="97" t="e">
        <f t="shared" si="901"/>
        <v>#N/A</v>
      </c>
      <c r="FF25" s="97" t="e">
        <f t="shared" si="901"/>
        <v>#N/A</v>
      </c>
      <c r="FG25" s="97" t="e">
        <f t="shared" si="901"/>
        <v>#N/A</v>
      </c>
      <c r="FH25" s="97" t="e">
        <f t="shared" si="901"/>
        <v>#N/A</v>
      </c>
      <c r="FI25" s="97" t="e">
        <f t="shared" si="901"/>
        <v>#N/A</v>
      </c>
      <c r="FJ25" s="97" t="e">
        <f t="shared" si="901"/>
        <v>#N/A</v>
      </c>
      <c r="FK25" s="97" t="e">
        <f t="shared" si="901"/>
        <v>#N/A</v>
      </c>
      <c r="FL25" s="97" t="e">
        <f t="shared" si="901"/>
        <v>#N/A</v>
      </c>
      <c r="FM25" s="97" t="e">
        <f t="shared" si="901"/>
        <v>#N/A</v>
      </c>
      <c r="FN25" s="97" t="e">
        <f t="shared" si="901"/>
        <v>#N/A</v>
      </c>
      <c r="FO25" s="97" t="e">
        <f t="shared" si="901"/>
        <v>#N/A</v>
      </c>
      <c r="FP25" s="97" t="e">
        <f t="shared" si="901"/>
        <v>#N/A</v>
      </c>
      <c r="FQ25" s="97" t="e">
        <f t="shared" si="901"/>
        <v>#N/A</v>
      </c>
      <c r="FR25" s="97" t="e">
        <f t="shared" si="901"/>
        <v>#N/A</v>
      </c>
      <c r="FS25" s="97" t="e">
        <f t="shared" si="901"/>
        <v>#N/A</v>
      </c>
      <c r="FT25" s="97" t="e">
        <f t="shared" si="901"/>
        <v>#N/A</v>
      </c>
      <c r="FU25" s="97" t="e">
        <f t="shared" si="901"/>
        <v>#N/A</v>
      </c>
      <c r="FV25" s="97" t="e">
        <f t="shared" si="901"/>
        <v>#N/A</v>
      </c>
      <c r="FW25" s="97" t="e">
        <f t="shared" si="901"/>
        <v>#N/A</v>
      </c>
      <c r="FX25" s="97" t="e">
        <f t="shared" si="901"/>
        <v>#N/A</v>
      </c>
      <c r="FY25" s="97" t="e">
        <f t="shared" si="901"/>
        <v>#N/A</v>
      </c>
      <c r="FZ25" s="97" t="e">
        <f t="shared" si="901"/>
        <v>#N/A</v>
      </c>
      <c r="GA25" s="97" t="e">
        <f t="shared" si="901"/>
        <v>#N/A</v>
      </c>
      <c r="GB25" s="97" t="e">
        <f t="shared" si="901"/>
        <v>#N/A</v>
      </c>
      <c r="GC25" s="97" t="e">
        <f t="shared" si="901"/>
        <v>#N/A</v>
      </c>
      <c r="GD25" s="97" t="e">
        <f t="shared" si="901"/>
        <v>#N/A</v>
      </c>
      <c r="GE25" s="97" t="e">
        <f t="shared" si="901"/>
        <v>#N/A</v>
      </c>
      <c r="GF25" s="97" t="e">
        <f t="shared" si="901"/>
        <v>#N/A</v>
      </c>
      <c r="GG25" s="97" t="e">
        <f t="shared" si="901"/>
        <v>#N/A</v>
      </c>
      <c r="GH25" s="97" t="e">
        <f t="shared" si="901"/>
        <v>#N/A</v>
      </c>
      <c r="GI25" s="97" t="e">
        <f t="shared" si="901"/>
        <v>#N/A</v>
      </c>
      <c r="GJ25" s="97" t="e">
        <f t="shared" si="901"/>
        <v>#N/A</v>
      </c>
      <c r="GK25" s="97" t="e">
        <f t="shared" si="901"/>
        <v>#N/A</v>
      </c>
      <c r="GL25" s="97" t="e">
        <f t="shared" si="901"/>
        <v>#N/A</v>
      </c>
      <c r="GM25" s="97" t="e">
        <f t="shared" si="901"/>
        <v>#N/A</v>
      </c>
      <c r="GN25" s="97" t="e">
        <f t="shared" si="901"/>
        <v>#N/A</v>
      </c>
      <c r="GO25" s="97" t="e">
        <f t="shared" ref="GO25:IZ25" si="902">AVERAGE(GM14:GO14)</f>
        <v>#N/A</v>
      </c>
      <c r="GP25" s="97" t="e">
        <f t="shared" si="902"/>
        <v>#N/A</v>
      </c>
      <c r="GQ25" s="97" t="e">
        <f t="shared" si="902"/>
        <v>#N/A</v>
      </c>
      <c r="GR25" s="97" t="e">
        <f t="shared" si="902"/>
        <v>#N/A</v>
      </c>
      <c r="GS25" s="97" t="e">
        <f t="shared" si="902"/>
        <v>#N/A</v>
      </c>
      <c r="GT25" s="97" t="e">
        <f t="shared" si="902"/>
        <v>#N/A</v>
      </c>
      <c r="GU25" s="97" t="e">
        <f t="shared" si="902"/>
        <v>#N/A</v>
      </c>
      <c r="GV25" s="97" t="e">
        <f t="shared" si="902"/>
        <v>#N/A</v>
      </c>
      <c r="GW25" s="97" t="e">
        <f t="shared" si="902"/>
        <v>#N/A</v>
      </c>
      <c r="GX25" s="97" t="e">
        <f t="shared" si="902"/>
        <v>#N/A</v>
      </c>
      <c r="GY25" s="97" t="e">
        <f t="shared" si="902"/>
        <v>#N/A</v>
      </c>
      <c r="GZ25" s="97" t="e">
        <f t="shared" si="902"/>
        <v>#N/A</v>
      </c>
      <c r="HA25" s="97" t="e">
        <f t="shared" si="902"/>
        <v>#N/A</v>
      </c>
      <c r="HB25" s="97" t="e">
        <f t="shared" si="902"/>
        <v>#N/A</v>
      </c>
      <c r="HC25" s="97" t="e">
        <f t="shared" si="902"/>
        <v>#N/A</v>
      </c>
      <c r="HD25" s="97" t="e">
        <f t="shared" si="902"/>
        <v>#N/A</v>
      </c>
      <c r="HE25" s="97" t="e">
        <f t="shared" si="902"/>
        <v>#N/A</v>
      </c>
      <c r="HF25" s="97" t="e">
        <f t="shared" si="902"/>
        <v>#N/A</v>
      </c>
      <c r="HG25" s="97" t="e">
        <f t="shared" si="902"/>
        <v>#N/A</v>
      </c>
      <c r="HH25" s="97" t="e">
        <f t="shared" si="902"/>
        <v>#N/A</v>
      </c>
      <c r="HI25" s="97" t="e">
        <f t="shared" si="902"/>
        <v>#N/A</v>
      </c>
      <c r="HJ25" s="97" t="e">
        <f t="shared" si="902"/>
        <v>#N/A</v>
      </c>
      <c r="HK25" s="97" t="e">
        <f t="shared" si="902"/>
        <v>#N/A</v>
      </c>
      <c r="HL25" s="97" t="e">
        <f t="shared" si="902"/>
        <v>#N/A</v>
      </c>
      <c r="HM25" s="97" t="e">
        <f t="shared" si="902"/>
        <v>#N/A</v>
      </c>
      <c r="HN25" s="97" t="e">
        <f t="shared" si="902"/>
        <v>#N/A</v>
      </c>
      <c r="HO25" s="97" t="e">
        <f t="shared" si="902"/>
        <v>#N/A</v>
      </c>
      <c r="HP25" s="97" t="e">
        <f t="shared" si="902"/>
        <v>#N/A</v>
      </c>
      <c r="HQ25" s="97" t="e">
        <f t="shared" si="902"/>
        <v>#N/A</v>
      </c>
      <c r="HR25" s="97" t="e">
        <f t="shared" si="902"/>
        <v>#N/A</v>
      </c>
      <c r="HS25" s="97" t="e">
        <f t="shared" si="902"/>
        <v>#N/A</v>
      </c>
      <c r="HT25" s="97" t="e">
        <f t="shared" si="902"/>
        <v>#N/A</v>
      </c>
      <c r="HU25" s="97" t="e">
        <f t="shared" si="902"/>
        <v>#N/A</v>
      </c>
      <c r="HV25" s="97" t="e">
        <f t="shared" si="902"/>
        <v>#N/A</v>
      </c>
      <c r="HW25" s="97" t="e">
        <f t="shared" si="902"/>
        <v>#N/A</v>
      </c>
      <c r="HX25" s="97" t="e">
        <f t="shared" si="902"/>
        <v>#N/A</v>
      </c>
      <c r="HY25" s="97" t="e">
        <f t="shared" si="902"/>
        <v>#N/A</v>
      </c>
      <c r="HZ25" s="97" t="e">
        <f t="shared" si="902"/>
        <v>#N/A</v>
      </c>
      <c r="IA25" s="97" t="e">
        <f t="shared" si="902"/>
        <v>#N/A</v>
      </c>
      <c r="IB25" s="97" t="e">
        <f t="shared" si="902"/>
        <v>#N/A</v>
      </c>
      <c r="IC25" s="97" t="e">
        <f t="shared" si="902"/>
        <v>#N/A</v>
      </c>
      <c r="ID25" s="97" t="e">
        <f t="shared" si="902"/>
        <v>#N/A</v>
      </c>
      <c r="IE25" s="97" t="e">
        <f t="shared" si="902"/>
        <v>#N/A</v>
      </c>
      <c r="IF25" s="97" t="e">
        <f t="shared" si="902"/>
        <v>#N/A</v>
      </c>
      <c r="IG25" s="97" t="e">
        <f t="shared" si="902"/>
        <v>#N/A</v>
      </c>
      <c r="IH25" s="97" t="e">
        <f t="shared" si="902"/>
        <v>#N/A</v>
      </c>
      <c r="II25" s="97" t="e">
        <f t="shared" si="902"/>
        <v>#N/A</v>
      </c>
      <c r="IJ25" s="97" t="e">
        <f t="shared" si="902"/>
        <v>#N/A</v>
      </c>
      <c r="IK25" s="97" t="e">
        <f t="shared" si="902"/>
        <v>#N/A</v>
      </c>
      <c r="IL25" s="97" t="e">
        <f t="shared" si="902"/>
        <v>#N/A</v>
      </c>
      <c r="IM25" s="97" t="e">
        <f t="shared" si="902"/>
        <v>#N/A</v>
      </c>
      <c r="IN25" s="97" t="e">
        <f t="shared" si="902"/>
        <v>#N/A</v>
      </c>
      <c r="IO25" s="97" t="e">
        <f t="shared" si="902"/>
        <v>#N/A</v>
      </c>
      <c r="IP25" s="97" t="e">
        <f t="shared" si="902"/>
        <v>#N/A</v>
      </c>
      <c r="IQ25" s="97" t="e">
        <f t="shared" si="902"/>
        <v>#N/A</v>
      </c>
      <c r="IR25" s="97" t="e">
        <f t="shared" si="902"/>
        <v>#N/A</v>
      </c>
      <c r="IS25" s="97" t="e">
        <f t="shared" si="902"/>
        <v>#N/A</v>
      </c>
      <c r="IT25" s="97" t="e">
        <f t="shared" si="902"/>
        <v>#N/A</v>
      </c>
      <c r="IU25" s="97" t="e">
        <f t="shared" si="902"/>
        <v>#N/A</v>
      </c>
      <c r="IV25" s="97" t="e">
        <f t="shared" si="902"/>
        <v>#N/A</v>
      </c>
      <c r="IW25" s="97" t="e">
        <f t="shared" si="902"/>
        <v>#N/A</v>
      </c>
      <c r="IX25" s="97" t="e">
        <f t="shared" si="902"/>
        <v>#N/A</v>
      </c>
      <c r="IY25" s="97" t="e">
        <f t="shared" si="902"/>
        <v>#N/A</v>
      </c>
      <c r="IZ25" s="97" t="e">
        <f t="shared" si="902"/>
        <v>#N/A</v>
      </c>
      <c r="JA25" s="97" t="e">
        <f t="shared" ref="JA25:KN25" si="903">AVERAGE(IY14:JA14)</f>
        <v>#N/A</v>
      </c>
      <c r="JB25" s="97" t="e">
        <f t="shared" si="903"/>
        <v>#N/A</v>
      </c>
      <c r="JC25" s="97" t="e">
        <f t="shared" si="903"/>
        <v>#N/A</v>
      </c>
      <c r="JD25" s="97" t="e">
        <f t="shared" si="903"/>
        <v>#N/A</v>
      </c>
      <c r="JE25" s="97" t="e">
        <f t="shared" si="903"/>
        <v>#N/A</v>
      </c>
      <c r="JF25" s="97" t="e">
        <f t="shared" si="903"/>
        <v>#N/A</v>
      </c>
      <c r="JG25" s="97" t="e">
        <f t="shared" si="903"/>
        <v>#N/A</v>
      </c>
      <c r="JH25" s="97" t="e">
        <f t="shared" si="903"/>
        <v>#N/A</v>
      </c>
      <c r="JI25" s="97" t="e">
        <f t="shared" si="903"/>
        <v>#N/A</v>
      </c>
      <c r="JJ25" s="97" t="e">
        <f t="shared" si="903"/>
        <v>#N/A</v>
      </c>
      <c r="JK25" s="97" t="e">
        <f t="shared" si="903"/>
        <v>#N/A</v>
      </c>
      <c r="JL25" s="97" t="e">
        <f t="shared" si="903"/>
        <v>#N/A</v>
      </c>
      <c r="JM25" s="97" t="e">
        <f t="shared" si="903"/>
        <v>#N/A</v>
      </c>
      <c r="JN25" s="97" t="e">
        <f t="shared" si="903"/>
        <v>#N/A</v>
      </c>
      <c r="JO25" s="97" t="e">
        <f t="shared" si="903"/>
        <v>#N/A</v>
      </c>
      <c r="JP25" s="97" t="e">
        <f t="shared" si="903"/>
        <v>#N/A</v>
      </c>
      <c r="JQ25" s="97" t="e">
        <f t="shared" si="903"/>
        <v>#N/A</v>
      </c>
      <c r="JR25" s="97" t="e">
        <f t="shared" si="903"/>
        <v>#N/A</v>
      </c>
      <c r="JS25" s="97" t="e">
        <f t="shared" si="903"/>
        <v>#N/A</v>
      </c>
      <c r="JT25" s="97" t="e">
        <f t="shared" si="903"/>
        <v>#N/A</v>
      </c>
      <c r="JU25" s="97" t="e">
        <f t="shared" si="903"/>
        <v>#N/A</v>
      </c>
      <c r="JV25" s="97" t="e">
        <f t="shared" si="903"/>
        <v>#N/A</v>
      </c>
      <c r="JW25" s="97" t="e">
        <f t="shared" si="903"/>
        <v>#N/A</v>
      </c>
      <c r="JX25" s="97" t="e">
        <f t="shared" si="903"/>
        <v>#N/A</v>
      </c>
      <c r="JY25" s="97" t="e">
        <f t="shared" si="903"/>
        <v>#N/A</v>
      </c>
      <c r="JZ25" s="97" t="e">
        <f t="shared" si="903"/>
        <v>#N/A</v>
      </c>
      <c r="KA25" s="97" t="e">
        <f t="shared" si="903"/>
        <v>#N/A</v>
      </c>
      <c r="KB25" s="97" t="e">
        <f t="shared" si="903"/>
        <v>#N/A</v>
      </c>
      <c r="KC25" s="97" t="e">
        <f t="shared" si="903"/>
        <v>#N/A</v>
      </c>
      <c r="KD25" s="97" t="e">
        <f t="shared" si="903"/>
        <v>#N/A</v>
      </c>
      <c r="KE25" s="97" t="e">
        <f t="shared" si="903"/>
        <v>#N/A</v>
      </c>
      <c r="KF25" s="97" t="e">
        <f t="shared" si="903"/>
        <v>#N/A</v>
      </c>
      <c r="KG25" s="97" t="e">
        <f t="shared" si="903"/>
        <v>#N/A</v>
      </c>
      <c r="KH25" s="97" t="e">
        <f t="shared" si="903"/>
        <v>#N/A</v>
      </c>
      <c r="KI25" s="97" t="e">
        <f t="shared" si="903"/>
        <v>#N/A</v>
      </c>
      <c r="KJ25" s="97" t="e">
        <f t="shared" si="903"/>
        <v>#N/A</v>
      </c>
      <c r="KK25" s="97" t="e">
        <f t="shared" si="903"/>
        <v>#N/A</v>
      </c>
      <c r="KL25" s="97" t="e">
        <f t="shared" si="903"/>
        <v>#N/A</v>
      </c>
      <c r="KM25" s="97" t="e">
        <f t="shared" si="903"/>
        <v>#N/A</v>
      </c>
      <c r="KN25" s="97" t="e">
        <f t="shared" si="903"/>
        <v>#N/A</v>
      </c>
    </row>
    <row r="26" spans="1:300" x14ac:dyDescent="0.3">
      <c r="A26" t="str">
        <f t="shared" ref="A26:A31" si="904">A15</f>
        <v>US</v>
      </c>
      <c r="G26" s="97">
        <f t="shared" ref="G26:R31" si="905">AVERAGE(E15:G15)</f>
        <v>0.1486983549970351</v>
      </c>
      <c r="H26" s="97">
        <f t="shared" si="899"/>
        <v>0.16668140376963958</v>
      </c>
      <c r="I26" s="97">
        <f t="shared" si="899"/>
        <v>0.18042456243718838</v>
      </c>
      <c r="J26" s="97">
        <f t="shared" si="899"/>
        <v>0.19307471951665112</v>
      </c>
      <c r="K26" s="97">
        <f t="shared" si="899"/>
        <v>0.1897971860505451</v>
      </c>
      <c r="L26" s="97">
        <f t="shared" si="899"/>
        <v>0.186068423623174</v>
      </c>
      <c r="M26" s="97">
        <f t="shared" si="899"/>
        <v>0.18254515571959073</v>
      </c>
      <c r="N26" s="97">
        <f t="shared" si="899"/>
        <v>0.18675845359456492</v>
      </c>
      <c r="O26" s="97">
        <f t="shared" si="899"/>
        <v>0.19443539258681897</v>
      </c>
      <c r="P26" s="97">
        <f t="shared" si="899"/>
        <v>0.20312402907844093</v>
      </c>
      <c r="Q26" s="97">
        <f t="shared" si="899"/>
        <v>0.24041787392395686</v>
      </c>
      <c r="R26" s="97">
        <f t="shared" si="899"/>
        <v>0.27083994580889242</v>
      </c>
      <c r="S26" s="97">
        <f t="shared" si="899"/>
        <v>0.30107075140926182</v>
      </c>
      <c r="T26" s="97">
        <f t="shared" si="899"/>
        <v>0.30469121678872207</v>
      </c>
      <c r="U26" s="97">
        <f t="shared" si="899"/>
        <v>0.32233001716656068</v>
      </c>
      <c r="V26" s="97">
        <f t="shared" si="899"/>
        <v>0.32036091681841672</v>
      </c>
      <c r="W26" s="97">
        <f t="shared" si="899"/>
        <v>0.32035061468773551</v>
      </c>
      <c r="X26" s="97">
        <f t="shared" si="899"/>
        <v>0.30417101773099758</v>
      </c>
      <c r="Y26" s="97">
        <f t="shared" si="899"/>
        <v>0.31034325343393881</v>
      </c>
      <c r="Z26" s="97">
        <f t="shared" si="899"/>
        <v>0.3051697753408143</v>
      </c>
      <c r="AA26" s="97">
        <f t="shared" si="899"/>
        <v>0.29480967933899477</v>
      </c>
      <c r="AB26" s="97">
        <f t="shared" si="899"/>
        <v>0.27927817545206729</v>
      </c>
      <c r="AC26" s="97">
        <f t="shared" si="899"/>
        <v>0.26845324985504943</v>
      </c>
      <c r="AD26" s="97">
        <f t="shared" si="899"/>
        <v>0.25583542813827931</v>
      </c>
      <c r="AE26" s="97">
        <f t="shared" si="899"/>
        <v>0.2493636656996526</v>
      </c>
      <c r="AF26" s="97">
        <f t="shared" si="899"/>
        <v>0.24029294433929901</v>
      </c>
      <c r="AG26" s="97">
        <f t="shared" si="899"/>
        <v>0.23502934862188227</v>
      </c>
      <c r="AH26" s="97">
        <f t="shared" si="899"/>
        <v>0.2217319754139857</v>
      </c>
      <c r="AI26" s="97" t="e">
        <f t="shared" si="899"/>
        <v>#N/A</v>
      </c>
      <c r="AJ26" s="97" t="e">
        <f t="shared" si="899"/>
        <v>#N/A</v>
      </c>
      <c r="AK26" s="97" t="e">
        <f t="shared" si="899"/>
        <v>#N/A</v>
      </c>
      <c r="AL26" s="97" t="e">
        <f t="shared" si="899"/>
        <v>#N/A</v>
      </c>
      <c r="AM26" s="97" t="e">
        <f t="shared" si="899"/>
        <v>#N/A</v>
      </c>
      <c r="AN26" s="97" t="e">
        <f t="shared" si="899"/>
        <v>#N/A</v>
      </c>
      <c r="AO26" s="97" t="e">
        <f t="shared" si="899"/>
        <v>#N/A</v>
      </c>
      <c r="AP26" s="97" t="e">
        <f t="shared" si="899"/>
        <v>#N/A</v>
      </c>
      <c r="AQ26" s="97" t="e">
        <f t="shared" si="899"/>
        <v>#N/A</v>
      </c>
      <c r="AR26" s="97" t="e">
        <f t="shared" si="899"/>
        <v>#N/A</v>
      </c>
      <c r="AS26" s="97" t="e">
        <f t="shared" si="899"/>
        <v>#N/A</v>
      </c>
      <c r="AT26" s="97" t="e">
        <f t="shared" si="899"/>
        <v>#N/A</v>
      </c>
      <c r="AU26" s="97" t="e">
        <f t="shared" si="899"/>
        <v>#N/A</v>
      </c>
      <c r="AV26" s="97" t="e">
        <f t="shared" si="899"/>
        <v>#N/A</v>
      </c>
      <c r="AW26" s="97" t="e">
        <f t="shared" si="899"/>
        <v>#N/A</v>
      </c>
      <c r="AX26" s="97" t="e">
        <f t="shared" si="899"/>
        <v>#N/A</v>
      </c>
      <c r="AY26" s="97" t="e">
        <f t="shared" si="899"/>
        <v>#N/A</v>
      </c>
      <c r="AZ26" s="97" t="e">
        <f t="shared" si="899"/>
        <v>#N/A</v>
      </c>
      <c r="BA26" s="97" t="e">
        <f t="shared" si="899"/>
        <v>#N/A</v>
      </c>
      <c r="BB26" s="97" t="e">
        <f t="shared" si="899"/>
        <v>#N/A</v>
      </c>
      <c r="BC26" s="97" t="e">
        <f t="shared" si="899"/>
        <v>#N/A</v>
      </c>
      <c r="BD26" s="97" t="e">
        <f t="shared" si="899"/>
        <v>#N/A</v>
      </c>
      <c r="BE26" s="97" t="e">
        <f t="shared" si="899"/>
        <v>#N/A</v>
      </c>
      <c r="BF26" s="97" t="e">
        <f t="shared" si="899"/>
        <v>#N/A</v>
      </c>
      <c r="BG26" s="97" t="e">
        <f t="shared" si="899"/>
        <v>#N/A</v>
      </c>
      <c r="BH26" s="97" t="e">
        <f t="shared" si="899"/>
        <v>#N/A</v>
      </c>
      <c r="BI26" s="97" t="e">
        <f t="shared" si="899"/>
        <v>#N/A</v>
      </c>
      <c r="BJ26" s="97" t="e">
        <f t="shared" si="899"/>
        <v>#N/A</v>
      </c>
      <c r="BK26" s="97" t="e">
        <f t="shared" si="899"/>
        <v>#N/A</v>
      </c>
      <c r="BL26" s="97" t="e">
        <f t="shared" si="899"/>
        <v>#N/A</v>
      </c>
      <c r="BM26" s="97" t="e">
        <f t="shared" si="899"/>
        <v>#N/A</v>
      </c>
      <c r="BN26" s="97" t="e">
        <f t="shared" si="899"/>
        <v>#N/A</v>
      </c>
      <c r="BO26" s="97" t="e">
        <f t="shared" si="899"/>
        <v>#N/A</v>
      </c>
      <c r="BP26" s="97" t="e">
        <f t="shared" ref="BP26:BP31" si="906">AVERAGE(BN15:BP15)</f>
        <v>#N/A</v>
      </c>
      <c r="BQ26" s="97" t="e">
        <f t="shared" ref="BQ26:BQ31" si="907">AVERAGE(BO15:BQ15)</f>
        <v>#N/A</v>
      </c>
      <c r="BR26" s="97" t="e">
        <f t="shared" ref="BR26:BR31" si="908">AVERAGE(BP15:BR15)</f>
        <v>#N/A</v>
      </c>
      <c r="BS26" s="97" t="e">
        <f t="shared" ref="BS26:BS31" si="909">AVERAGE(BQ15:BS15)</f>
        <v>#N/A</v>
      </c>
      <c r="BT26" s="97" t="e">
        <f t="shared" ref="BT26:BT31" si="910">AVERAGE(BR15:BT15)</f>
        <v>#N/A</v>
      </c>
      <c r="BU26" s="97" t="e">
        <f t="shared" ref="BU26:BU31" si="911">AVERAGE(BS15:BU15)</f>
        <v>#N/A</v>
      </c>
      <c r="BV26" s="97" t="e">
        <f t="shared" ref="BV26:BV31" si="912">AVERAGE(BT15:BV15)</f>
        <v>#N/A</v>
      </c>
      <c r="BW26" s="97" t="e">
        <f t="shared" ref="BW26:BW31" si="913">AVERAGE(BU15:BW15)</f>
        <v>#N/A</v>
      </c>
      <c r="BX26" s="97" t="e">
        <f t="shared" ref="BX26:BX31" si="914">AVERAGE(BV15:BX15)</f>
        <v>#N/A</v>
      </c>
      <c r="BY26" s="97" t="e">
        <f t="shared" ref="BY26:BY31" si="915">AVERAGE(BW15:BY15)</f>
        <v>#N/A</v>
      </c>
      <c r="BZ26" s="97" t="e">
        <f t="shared" ref="BZ26:BZ31" si="916">AVERAGE(BX15:BZ15)</f>
        <v>#N/A</v>
      </c>
      <c r="CA26" s="97" t="e">
        <f t="shared" ref="CA26:CA31" si="917">AVERAGE(BY15:CA15)</f>
        <v>#N/A</v>
      </c>
      <c r="CB26" s="97" t="e">
        <f t="shared" ref="CB26:CB31" si="918">AVERAGE(BZ15:CB15)</f>
        <v>#N/A</v>
      </c>
      <c r="CC26" s="97" t="e">
        <f t="shared" ref="CC26:CC31" si="919">AVERAGE(CA15:CC15)</f>
        <v>#N/A</v>
      </c>
      <c r="CD26" s="97" t="e">
        <f t="shared" ref="CD26:CD31" si="920">AVERAGE(CB15:CD15)</f>
        <v>#N/A</v>
      </c>
      <c r="CE26" s="97" t="e">
        <f t="shared" ref="CE26:CE31" si="921">AVERAGE(CC15:CE15)</f>
        <v>#N/A</v>
      </c>
      <c r="CF26" s="97" t="e">
        <f t="shared" ref="CF26:CF31" si="922">AVERAGE(CD15:CF15)</f>
        <v>#N/A</v>
      </c>
      <c r="CG26" s="97" t="e">
        <f t="shared" ref="CG26:CG31" si="923">AVERAGE(CE15:CG15)</f>
        <v>#N/A</v>
      </c>
      <c r="CH26" s="97" t="e">
        <f t="shared" ref="CH26:CH31" si="924">AVERAGE(CF15:CH15)</f>
        <v>#N/A</v>
      </c>
      <c r="CI26" s="97" t="e">
        <f t="shared" ref="CI26:CI31" si="925">AVERAGE(CG15:CI15)</f>
        <v>#N/A</v>
      </c>
      <c r="CJ26" s="97" t="e">
        <f t="shared" ref="CJ26:CJ31" si="926">AVERAGE(CH15:CJ15)</f>
        <v>#N/A</v>
      </c>
      <c r="CK26" s="97" t="e">
        <f t="shared" ref="CK26:CK31" si="927">AVERAGE(CI15:CK15)</f>
        <v>#N/A</v>
      </c>
      <c r="CL26" s="97" t="e">
        <f t="shared" ref="CL26:CL31" si="928">AVERAGE(CJ15:CL15)</f>
        <v>#N/A</v>
      </c>
      <c r="CM26" s="97" t="e">
        <f t="shared" ref="CM26:CM31" si="929">AVERAGE(CK15:CM15)</f>
        <v>#N/A</v>
      </c>
      <c r="CN26" s="97" t="e">
        <f t="shared" ref="CN26:CN31" si="930">AVERAGE(CL15:CN15)</f>
        <v>#N/A</v>
      </c>
      <c r="CO26" s="97" t="e">
        <f t="shared" ref="CO26:CO31" si="931">AVERAGE(CM15:CO15)</f>
        <v>#N/A</v>
      </c>
      <c r="CP26" s="97" t="e">
        <f t="shared" ref="CP26:CP31" si="932">AVERAGE(CN15:CP15)</f>
        <v>#N/A</v>
      </c>
      <c r="CQ26" s="97" t="e">
        <f t="shared" ref="CQ26:CQ31" si="933">AVERAGE(CO15:CQ15)</f>
        <v>#N/A</v>
      </c>
      <c r="CR26" s="97" t="e">
        <f t="shared" ref="CR26:CR31" si="934">AVERAGE(CP15:CR15)</f>
        <v>#N/A</v>
      </c>
      <c r="CS26" s="97" t="e">
        <f t="shared" ref="CS26:CS31" si="935">AVERAGE(CQ15:CS15)</f>
        <v>#N/A</v>
      </c>
      <c r="CT26" s="97" t="e">
        <f t="shared" ref="CT26:CT31" si="936">AVERAGE(CR15:CT15)</f>
        <v>#N/A</v>
      </c>
      <c r="CU26" s="97" t="e">
        <f t="shared" ref="CU26:CU31" si="937">AVERAGE(CS15:CU15)</f>
        <v>#N/A</v>
      </c>
      <c r="CV26" s="97" t="e">
        <f t="shared" ref="CV26:CV31" si="938">AVERAGE(CT15:CV15)</f>
        <v>#N/A</v>
      </c>
      <c r="CW26" s="97" t="e">
        <f t="shared" ref="CW26:CW31" si="939">AVERAGE(CU15:CW15)</f>
        <v>#N/A</v>
      </c>
      <c r="CX26" s="97" t="e">
        <f t="shared" ref="CX26:CX31" si="940">AVERAGE(CV15:CX15)</f>
        <v>#N/A</v>
      </c>
      <c r="CY26" s="97" t="e">
        <f t="shared" ref="CY26:CY31" si="941">AVERAGE(CW15:CY15)</f>
        <v>#N/A</v>
      </c>
      <c r="CZ26" s="97" t="e">
        <f t="shared" ref="CZ26:CZ31" si="942">AVERAGE(CX15:CZ15)</f>
        <v>#N/A</v>
      </c>
      <c r="DA26" s="97" t="e">
        <f t="shared" ref="DA26:DA31" si="943">AVERAGE(CY15:DA15)</f>
        <v>#N/A</v>
      </c>
      <c r="DB26" s="97" t="e">
        <f t="shared" ref="DB26:DB31" si="944">AVERAGE(CZ15:DB15)</f>
        <v>#N/A</v>
      </c>
      <c r="DC26" s="97" t="e">
        <f t="shared" ref="DC26:DC31" si="945">AVERAGE(DA15:DC15)</f>
        <v>#N/A</v>
      </c>
      <c r="DD26" s="97" t="e">
        <f t="shared" ref="DD26:DD31" si="946">AVERAGE(DB15:DD15)</f>
        <v>#N/A</v>
      </c>
      <c r="DE26" s="97" t="e">
        <f t="shared" ref="DE26:DE31" si="947">AVERAGE(DC15:DE15)</f>
        <v>#N/A</v>
      </c>
      <c r="DF26" s="97" t="e">
        <f t="shared" ref="DF26:DF31" si="948">AVERAGE(DD15:DF15)</f>
        <v>#N/A</v>
      </c>
      <c r="DG26" s="97" t="e">
        <f t="shared" ref="DG26:DG31" si="949">AVERAGE(DE15:DG15)</f>
        <v>#N/A</v>
      </c>
      <c r="DH26" s="97" t="e">
        <f t="shared" ref="DH26:DH31" si="950">AVERAGE(DF15:DH15)</f>
        <v>#N/A</v>
      </c>
      <c r="DI26" s="97" t="e">
        <f t="shared" ref="DI26:DI31" si="951">AVERAGE(DG15:DI15)</f>
        <v>#N/A</v>
      </c>
      <c r="DJ26" s="97" t="e">
        <f t="shared" ref="DJ26:DJ31" si="952">AVERAGE(DH15:DJ15)</f>
        <v>#N/A</v>
      </c>
      <c r="DK26" s="97" t="e">
        <f t="shared" ref="DK26:DK31" si="953">AVERAGE(DI15:DK15)</f>
        <v>#N/A</v>
      </c>
      <c r="DL26" s="97" t="e">
        <f t="shared" ref="DL26:DL31" si="954">AVERAGE(DJ15:DL15)</f>
        <v>#N/A</v>
      </c>
      <c r="DM26" s="97" t="e">
        <f t="shared" ref="DM26:DM31" si="955">AVERAGE(DK15:DM15)</f>
        <v>#N/A</v>
      </c>
      <c r="DN26" s="97" t="e">
        <f t="shared" ref="DN26:DN31" si="956">AVERAGE(DL15:DN15)</f>
        <v>#N/A</v>
      </c>
      <c r="DO26" s="97" t="e">
        <f t="shared" ref="DO26:DO31" si="957">AVERAGE(DM15:DO15)</f>
        <v>#N/A</v>
      </c>
      <c r="DP26" s="97" t="e">
        <f t="shared" ref="DP26:DP31" si="958">AVERAGE(DN15:DP15)</f>
        <v>#N/A</v>
      </c>
      <c r="DQ26" s="97" t="e">
        <f t="shared" ref="DQ26:DQ31" si="959">AVERAGE(DO15:DQ15)</f>
        <v>#N/A</v>
      </c>
      <c r="DR26" s="97" t="e">
        <f t="shared" ref="DR26:DR31" si="960">AVERAGE(DP15:DR15)</f>
        <v>#N/A</v>
      </c>
      <c r="DS26" s="97" t="e">
        <f t="shared" ref="DS26:DS31" si="961">AVERAGE(DQ15:DS15)</f>
        <v>#N/A</v>
      </c>
      <c r="DT26" s="97" t="e">
        <f t="shared" ref="DT26:DT31" si="962">AVERAGE(DR15:DT15)</f>
        <v>#N/A</v>
      </c>
      <c r="DU26" s="97" t="e">
        <f t="shared" ref="DU26:DU31" si="963">AVERAGE(DS15:DU15)</f>
        <v>#N/A</v>
      </c>
      <c r="DV26" s="97" t="e">
        <f t="shared" ref="DV26:DV31" si="964">AVERAGE(DT15:DV15)</f>
        <v>#N/A</v>
      </c>
      <c r="DW26" s="97" t="e">
        <f t="shared" ref="DW26:DW31" si="965">AVERAGE(DU15:DW15)</f>
        <v>#N/A</v>
      </c>
      <c r="DX26" s="97" t="e">
        <f t="shared" ref="DX26:DX31" si="966">AVERAGE(DV15:DX15)</f>
        <v>#N/A</v>
      </c>
      <c r="DY26" s="97" t="e">
        <f t="shared" ref="DY26:DY31" si="967">AVERAGE(DW15:DY15)</f>
        <v>#N/A</v>
      </c>
      <c r="DZ26" s="97" t="e">
        <f t="shared" ref="DZ26:DZ31" si="968">AVERAGE(DX15:DZ15)</f>
        <v>#N/A</v>
      </c>
      <c r="EA26" s="97" t="e">
        <f t="shared" ref="EA26:EA31" si="969">AVERAGE(DY15:EA15)</f>
        <v>#N/A</v>
      </c>
      <c r="EB26" s="97" t="e">
        <f t="shared" ref="EB26:EB31" si="970">AVERAGE(DZ15:EB15)</f>
        <v>#N/A</v>
      </c>
      <c r="EC26" s="97" t="e">
        <f t="shared" ref="EC26:EC31" si="971">AVERAGE(EA15:EC15)</f>
        <v>#N/A</v>
      </c>
      <c r="ED26" s="97" t="e">
        <f t="shared" ref="ED26:ED31" si="972">AVERAGE(EB15:ED15)</f>
        <v>#N/A</v>
      </c>
      <c r="EE26" s="97" t="e">
        <f t="shared" ref="EE26:EE31" si="973">AVERAGE(EC15:EE15)</f>
        <v>#N/A</v>
      </c>
      <c r="EF26" s="97" t="e">
        <f t="shared" ref="EF26:EF31" si="974">AVERAGE(ED15:EF15)</f>
        <v>#N/A</v>
      </c>
      <c r="EG26" s="97" t="e">
        <f t="shared" ref="EG26:EG31" si="975">AVERAGE(EE15:EG15)</f>
        <v>#N/A</v>
      </c>
      <c r="EH26" s="97" t="e">
        <f t="shared" ref="EH26:EH31" si="976">AVERAGE(EF15:EH15)</f>
        <v>#N/A</v>
      </c>
      <c r="EI26" s="97" t="e">
        <f t="shared" ref="EI26:EI31" si="977">AVERAGE(EG15:EI15)</f>
        <v>#N/A</v>
      </c>
      <c r="EJ26" s="97" t="e">
        <f t="shared" ref="EJ26:EJ31" si="978">AVERAGE(EH15:EJ15)</f>
        <v>#N/A</v>
      </c>
      <c r="EK26" s="97" t="e">
        <f t="shared" ref="EK26:EK31" si="979">AVERAGE(EI15:EK15)</f>
        <v>#N/A</v>
      </c>
      <c r="EL26" s="97" t="e">
        <f t="shared" ref="EL26:EL31" si="980">AVERAGE(EJ15:EL15)</f>
        <v>#N/A</v>
      </c>
      <c r="EM26" s="97" t="e">
        <f t="shared" ref="EM26:EM31" si="981">AVERAGE(EK15:EM15)</f>
        <v>#N/A</v>
      </c>
      <c r="EN26" s="97" t="e">
        <f t="shared" ref="EN26:EN31" si="982">AVERAGE(EL15:EN15)</f>
        <v>#N/A</v>
      </c>
      <c r="EO26" s="97" t="e">
        <f t="shared" ref="EO26:EO31" si="983">AVERAGE(EM15:EO15)</f>
        <v>#N/A</v>
      </c>
      <c r="EP26" s="97" t="e">
        <f t="shared" ref="EP26:EP31" si="984">AVERAGE(EN15:EP15)</f>
        <v>#N/A</v>
      </c>
      <c r="EQ26" s="97" t="e">
        <f t="shared" ref="EQ26:EQ31" si="985">AVERAGE(EO15:EQ15)</f>
        <v>#N/A</v>
      </c>
      <c r="ER26" s="97" t="e">
        <f t="shared" ref="ER26:ER31" si="986">AVERAGE(EP15:ER15)</f>
        <v>#N/A</v>
      </c>
      <c r="ES26" s="97" t="e">
        <f t="shared" ref="ES26:ES31" si="987">AVERAGE(EQ15:ES15)</f>
        <v>#N/A</v>
      </c>
      <c r="ET26" s="97" t="e">
        <f t="shared" ref="ET26:ET31" si="988">AVERAGE(ER15:ET15)</f>
        <v>#N/A</v>
      </c>
      <c r="EU26" s="97" t="e">
        <f t="shared" ref="EU26:EU31" si="989">AVERAGE(ES15:EU15)</f>
        <v>#N/A</v>
      </c>
      <c r="EV26" s="97" t="e">
        <f t="shared" ref="EV26:EV31" si="990">AVERAGE(ET15:EV15)</f>
        <v>#N/A</v>
      </c>
      <c r="EW26" s="97" t="e">
        <f t="shared" ref="EW26:EW31" si="991">AVERAGE(EU15:EW15)</f>
        <v>#N/A</v>
      </c>
      <c r="EX26" s="97" t="e">
        <f t="shared" ref="EX26:EX31" si="992">AVERAGE(EV15:EX15)</f>
        <v>#N/A</v>
      </c>
      <c r="EY26" s="97" t="e">
        <f t="shared" ref="EY26:EY31" si="993">AVERAGE(EW15:EY15)</f>
        <v>#N/A</v>
      </c>
      <c r="EZ26" s="97" t="e">
        <f t="shared" ref="EZ26:EZ31" si="994">AVERAGE(EX15:EZ15)</f>
        <v>#N/A</v>
      </c>
      <c r="FA26" s="97" t="e">
        <f t="shared" ref="FA26:FA31" si="995">AVERAGE(EY15:FA15)</f>
        <v>#N/A</v>
      </c>
      <c r="FB26" s="97" t="e">
        <f t="shared" ref="FB26:FB31" si="996">AVERAGE(EZ15:FB15)</f>
        <v>#N/A</v>
      </c>
      <c r="FC26" s="97" t="e">
        <f t="shared" ref="FC26:FC31" si="997">AVERAGE(FA15:FC15)</f>
        <v>#N/A</v>
      </c>
      <c r="FD26" s="97" t="e">
        <f t="shared" ref="FD26:FD31" si="998">AVERAGE(FB15:FD15)</f>
        <v>#N/A</v>
      </c>
      <c r="FE26" s="97" t="e">
        <f t="shared" ref="FE26:FE31" si="999">AVERAGE(FC15:FE15)</f>
        <v>#N/A</v>
      </c>
      <c r="FF26" s="97" t="e">
        <f t="shared" ref="FF26:FF31" si="1000">AVERAGE(FD15:FF15)</f>
        <v>#N/A</v>
      </c>
      <c r="FG26" s="97" t="e">
        <f t="shared" ref="FG26:FG31" si="1001">AVERAGE(FE15:FG15)</f>
        <v>#N/A</v>
      </c>
      <c r="FH26" s="97" t="e">
        <f t="shared" ref="FH26:FH31" si="1002">AVERAGE(FF15:FH15)</f>
        <v>#N/A</v>
      </c>
      <c r="FI26" s="97" t="e">
        <f t="shared" ref="FI26:FI31" si="1003">AVERAGE(FG15:FI15)</f>
        <v>#N/A</v>
      </c>
      <c r="FJ26" s="97" t="e">
        <f t="shared" ref="FJ26:FJ31" si="1004">AVERAGE(FH15:FJ15)</f>
        <v>#N/A</v>
      </c>
      <c r="FK26" s="97" t="e">
        <f t="shared" ref="FK26:FK31" si="1005">AVERAGE(FI15:FK15)</f>
        <v>#N/A</v>
      </c>
      <c r="FL26" s="97" t="e">
        <f t="shared" ref="FL26:FL31" si="1006">AVERAGE(FJ15:FL15)</f>
        <v>#N/A</v>
      </c>
      <c r="FM26" s="97" t="e">
        <f t="shared" ref="FM26:FM31" si="1007">AVERAGE(FK15:FM15)</f>
        <v>#N/A</v>
      </c>
      <c r="FN26" s="97" t="e">
        <f t="shared" ref="FN26:FN31" si="1008">AVERAGE(FL15:FN15)</f>
        <v>#N/A</v>
      </c>
      <c r="FO26" s="97" t="e">
        <f t="shared" ref="FO26:FO31" si="1009">AVERAGE(FM15:FO15)</f>
        <v>#N/A</v>
      </c>
      <c r="FP26" s="97" t="e">
        <f t="shared" ref="FP26:FP31" si="1010">AVERAGE(FN15:FP15)</f>
        <v>#N/A</v>
      </c>
      <c r="FQ26" s="97" t="e">
        <f t="shared" ref="FQ26:FQ31" si="1011">AVERAGE(FO15:FQ15)</f>
        <v>#N/A</v>
      </c>
      <c r="FR26" s="97" t="e">
        <f t="shared" ref="FR26:FR31" si="1012">AVERAGE(FP15:FR15)</f>
        <v>#N/A</v>
      </c>
      <c r="FS26" s="97" t="e">
        <f t="shared" ref="FS26:FS31" si="1013">AVERAGE(FQ15:FS15)</f>
        <v>#N/A</v>
      </c>
      <c r="FT26" s="97" t="e">
        <f t="shared" ref="FT26:FT31" si="1014">AVERAGE(FR15:FT15)</f>
        <v>#N/A</v>
      </c>
      <c r="FU26" s="97" t="e">
        <f t="shared" ref="FU26:FU31" si="1015">AVERAGE(FS15:FU15)</f>
        <v>#N/A</v>
      </c>
      <c r="FV26" s="97" t="e">
        <f t="shared" ref="FV26:FV31" si="1016">AVERAGE(FT15:FV15)</f>
        <v>#N/A</v>
      </c>
      <c r="FW26" s="97" t="e">
        <f t="shared" ref="FW26:FW31" si="1017">AVERAGE(FU15:FW15)</f>
        <v>#N/A</v>
      </c>
      <c r="FX26" s="97" t="e">
        <f t="shared" ref="FX26:FX31" si="1018">AVERAGE(FV15:FX15)</f>
        <v>#N/A</v>
      </c>
      <c r="FY26" s="97" t="e">
        <f t="shared" ref="FY26:FY31" si="1019">AVERAGE(FW15:FY15)</f>
        <v>#N/A</v>
      </c>
      <c r="FZ26" s="97" t="e">
        <f t="shared" ref="FZ26:FZ31" si="1020">AVERAGE(FX15:FZ15)</f>
        <v>#N/A</v>
      </c>
      <c r="GA26" s="97" t="e">
        <f t="shared" ref="GA26:GA31" si="1021">AVERAGE(FY15:GA15)</f>
        <v>#N/A</v>
      </c>
      <c r="GB26" s="97" t="e">
        <f t="shared" ref="GB26:GB31" si="1022">AVERAGE(FZ15:GB15)</f>
        <v>#N/A</v>
      </c>
      <c r="GC26" s="97" t="e">
        <f t="shared" ref="GC26:GC31" si="1023">AVERAGE(GA15:GC15)</f>
        <v>#N/A</v>
      </c>
      <c r="GD26" s="97" t="e">
        <f t="shared" ref="GD26:GD31" si="1024">AVERAGE(GB15:GD15)</f>
        <v>#N/A</v>
      </c>
      <c r="GE26" s="97" t="e">
        <f t="shared" ref="GE26:GE31" si="1025">AVERAGE(GC15:GE15)</f>
        <v>#N/A</v>
      </c>
      <c r="GF26" s="97" t="e">
        <f t="shared" ref="GF26:GF31" si="1026">AVERAGE(GD15:GF15)</f>
        <v>#N/A</v>
      </c>
      <c r="GG26" s="97" t="e">
        <f t="shared" ref="GG26:GG31" si="1027">AVERAGE(GE15:GG15)</f>
        <v>#N/A</v>
      </c>
      <c r="GH26" s="97" t="e">
        <f t="shared" ref="GH26:GH31" si="1028">AVERAGE(GF15:GH15)</f>
        <v>#N/A</v>
      </c>
      <c r="GI26" s="97" t="e">
        <f t="shared" ref="GI26:GI31" si="1029">AVERAGE(GG15:GI15)</f>
        <v>#N/A</v>
      </c>
      <c r="GJ26" s="97" t="e">
        <f t="shared" ref="GJ26:GJ31" si="1030">AVERAGE(GH15:GJ15)</f>
        <v>#N/A</v>
      </c>
      <c r="GK26" s="97" t="e">
        <f t="shared" ref="GK26:GK31" si="1031">AVERAGE(GI15:GK15)</f>
        <v>#N/A</v>
      </c>
      <c r="GL26" s="97" t="e">
        <f t="shared" ref="GL26:GL31" si="1032">AVERAGE(GJ15:GL15)</f>
        <v>#N/A</v>
      </c>
      <c r="GM26" s="97" t="e">
        <f t="shared" ref="GM26:GM31" si="1033">AVERAGE(GK15:GM15)</f>
        <v>#N/A</v>
      </c>
      <c r="GN26" s="97" t="e">
        <f t="shared" ref="GN26:GN31" si="1034">AVERAGE(GL15:GN15)</f>
        <v>#N/A</v>
      </c>
      <c r="GO26" s="97" t="e">
        <f t="shared" ref="GO26:GO31" si="1035">AVERAGE(GM15:GO15)</f>
        <v>#N/A</v>
      </c>
      <c r="GP26" s="97" t="e">
        <f t="shared" ref="GP26:GP31" si="1036">AVERAGE(GN15:GP15)</f>
        <v>#N/A</v>
      </c>
      <c r="GQ26" s="97" t="e">
        <f t="shared" ref="GQ26:GQ31" si="1037">AVERAGE(GO15:GQ15)</f>
        <v>#N/A</v>
      </c>
      <c r="GR26" s="97" t="e">
        <f t="shared" ref="GR26:GR31" si="1038">AVERAGE(GP15:GR15)</f>
        <v>#N/A</v>
      </c>
      <c r="GS26" s="97" t="e">
        <f t="shared" ref="GS26:GS31" si="1039">AVERAGE(GQ15:GS15)</f>
        <v>#N/A</v>
      </c>
      <c r="GT26" s="97" t="e">
        <f t="shared" ref="GT26:GT31" si="1040">AVERAGE(GR15:GT15)</f>
        <v>#N/A</v>
      </c>
      <c r="GU26" s="97" t="e">
        <f t="shared" ref="GU26:GU31" si="1041">AVERAGE(GS15:GU15)</f>
        <v>#N/A</v>
      </c>
      <c r="GV26" s="97" t="e">
        <f t="shared" ref="GV26:GV31" si="1042">AVERAGE(GT15:GV15)</f>
        <v>#N/A</v>
      </c>
      <c r="GW26" s="97" t="e">
        <f t="shared" ref="GW26:GW31" si="1043">AVERAGE(GU15:GW15)</f>
        <v>#N/A</v>
      </c>
      <c r="GX26" s="97" t="e">
        <f t="shared" ref="GX26:GX31" si="1044">AVERAGE(GV15:GX15)</f>
        <v>#N/A</v>
      </c>
      <c r="GY26" s="97" t="e">
        <f t="shared" ref="GY26:GY31" si="1045">AVERAGE(GW15:GY15)</f>
        <v>#N/A</v>
      </c>
      <c r="GZ26" s="97" t="e">
        <f t="shared" ref="GZ26:GZ31" si="1046">AVERAGE(GX15:GZ15)</f>
        <v>#N/A</v>
      </c>
      <c r="HA26" s="97" t="e">
        <f t="shared" ref="HA26:HA31" si="1047">AVERAGE(GY15:HA15)</f>
        <v>#N/A</v>
      </c>
      <c r="HB26" s="97" t="e">
        <f t="shared" ref="HB26:HB31" si="1048">AVERAGE(GZ15:HB15)</f>
        <v>#N/A</v>
      </c>
      <c r="HC26" s="97" t="e">
        <f t="shared" ref="HC26:HC31" si="1049">AVERAGE(HA15:HC15)</f>
        <v>#N/A</v>
      </c>
      <c r="HD26" s="97" t="e">
        <f t="shared" ref="HD26:HD31" si="1050">AVERAGE(HB15:HD15)</f>
        <v>#N/A</v>
      </c>
      <c r="HE26" s="97" t="e">
        <f t="shared" ref="HE26:HE31" si="1051">AVERAGE(HC15:HE15)</f>
        <v>#N/A</v>
      </c>
      <c r="HF26" s="97" t="e">
        <f t="shared" ref="HF26:HF31" si="1052">AVERAGE(HD15:HF15)</f>
        <v>#N/A</v>
      </c>
      <c r="HG26" s="97" t="e">
        <f t="shared" ref="HG26:HG31" si="1053">AVERAGE(HE15:HG15)</f>
        <v>#N/A</v>
      </c>
      <c r="HH26" s="97" t="e">
        <f t="shared" ref="HH26:HH31" si="1054">AVERAGE(HF15:HH15)</f>
        <v>#N/A</v>
      </c>
      <c r="HI26" s="97" t="e">
        <f t="shared" ref="HI26:HI31" si="1055">AVERAGE(HG15:HI15)</f>
        <v>#N/A</v>
      </c>
      <c r="HJ26" s="97" t="e">
        <f t="shared" ref="HJ26:HJ31" si="1056">AVERAGE(HH15:HJ15)</f>
        <v>#N/A</v>
      </c>
      <c r="HK26" s="97" t="e">
        <f t="shared" ref="HK26:HK31" si="1057">AVERAGE(HI15:HK15)</f>
        <v>#N/A</v>
      </c>
      <c r="HL26" s="97" t="e">
        <f t="shared" ref="HL26:HL31" si="1058">AVERAGE(HJ15:HL15)</f>
        <v>#N/A</v>
      </c>
      <c r="HM26" s="97" t="e">
        <f t="shared" ref="HM26:HM31" si="1059">AVERAGE(HK15:HM15)</f>
        <v>#N/A</v>
      </c>
      <c r="HN26" s="97" t="e">
        <f t="shared" ref="HN26:HN31" si="1060">AVERAGE(HL15:HN15)</f>
        <v>#N/A</v>
      </c>
      <c r="HO26" s="97" t="e">
        <f t="shared" ref="HO26:HO31" si="1061">AVERAGE(HM15:HO15)</f>
        <v>#N/A</v>
      </c>
      <c r="HP26" s="97" t="e">
        <f t="shared" ref="HP26:HP31" si="1062">AVERAGE(HN15:HP15)</f>
        <v>#N/A</v>
      </c>
      <c r="HQ26" s="97" t="e">
        <f t="shared" ref="HQ26:HQ31" si="1063">AVERAGE(HO15:HQ15)</f>
        <v>#N/A</v>
      </c>
      <c r="HR26" s="97" t="e">
        <f t="shared" ref="HR26:HR31" si="1064">AVERAGE(HP15:HR15)</f>
        <v>#N/A</v>
      </c>
      <c r="HS26" s="97" t="e">
        <f t="shared" ref="HS26:HS31" si="1065">AVERAGE(HQ15:HS15)</f>
        <v>#N/A</v>
      </c>
      <c r="HT26" s="97" t="e">
        <f t="shared" ref="HT26:HT31" si="1066">AVERAGE(HR15:HT15)</f>
        <v>#N/A</v>
      </c>
      <c r="HU26" s="97" t="e">
        <f t="shared" ref="HU26:HU31" si="1067">AVERAGE(HS15:HU15)</f>
        <v>#N/A</v>
      </c>
      <c r="HV26" s="97" t="e">
        <f t="shared" ref="HV26:HV31" si="1068">AVERAGE(HT15:HV15)</f>
        <v>#N/A</v>
      </c>
      <c r="HW26" s="97" t="e">
        <f t="shared" ref="HW26:HW31" si="1069">AVERAGE(HU15:HW15)</f>
        <v>#N/A</v>
      </c>
      <c r="HX26" s="97" t="e">
        <f t="shared" ref="HX26:HX31" si="1070">AVERAGE(HV15:HX15)</f>
        <v>#N/A</v>
      </c>
      <c r="HY26" s="97" t="e">
        <f t="shared" ref="HY26:HY31" si="1071">AVERAGE(HW15:HY15)</f>
        <v>#N/A</v>
      </c>
      <c r="HZ26" s="97" t="e">
        <f t="shared" ref="HZ26:HZ31" si="1072">AVERAGE(HX15:HZ15)</f>
        <v>#N/A</v>
      </c>
      <c r="IA26" s="97" t="e">
        <f t="shared" ref="IA26:IA31" si="1073">AVERAGE(HY15:IA15)</f>
        <v>#N/A</v>
      </c>
      <c r="IB26" s="97" t="e">
        <f t="shared" ref="IB26:IB31" si="1074">AVERAGE(HZ15:IB15)</f>
        <v>#N/A</v>
      </c>
      <c r="IC26" s="97" t="e">
        <f t="shared" ref="IC26:IC31" si="1075">AVERAGE(IA15:IC15)</f>
        <v>#N/A</v>
      </c>
      <c r="ID26" s="97" t="e">
        <f t="shared" ref="ID26:ID31" si="1076">AVERAGE(IB15:ID15)</f>
        <v>#N/A</v>
      </c>
      <c r="IE26" s="97" t="e">
        <f t="shared" ref="IE26:IE31" si="1077">AVERAGE(IC15:IE15)</f>
        <v>#N/A</v>
      </c>
      <c r="IF26" s="97" t="e">
        <f t="shared" ref="IF26:IF31" si="1078">AVERAGE(ID15:IF15)</f>
        <v>#N/A</v>
      </c>
      <c r="IG26" s="97" t="e">
        <f t="shared" ref="IG26:IG31" si="1079">AVERAGE(IE15:IG15)</f>
        <v>#N/A</v>
      </c>
      <c r="IH26" s="97" t="e">
        <f t="shared" ref="IH26:IH31" si="1080">AVERAGE(IF15:IH15)</f>
        <v>#N/A</v>
      </c>
      <c r="II26" s="97" t="e">
        <f t="shared" ref="II26:II31" si="1081">AVERAGE(IG15:II15)</f>
        <v>#N/A</v>
      </c>
      <c r="IJ26" s="97" t="e">
        <f t="shared" ref="IJ26:IJ31" si="1082">AVERAGE(IH15:IJ15)</f>
        <v>#N/A</v>
      </c>
      <c r="IK26" s="97" t="e">
        <f t="shared" ref="IK26:IK31" si="1083">AVERAGE(II15:IK15)</f>
        <v>#N/A</v>
      </c>
      <c r="IL26" s="97" t="e">
        <f t="shared" ref="IL26:IL31" si="1084">AVERAGE(IJ15:IL15)</f>
        <v>#N/A</v>
      </c>
      <c r="IM26" s="97" t="e">
        <f t="shared" ref="IM26:IM31" si="1085">AVERAGE(IK15:IM15)</f>
        <v>#N/A</v>
      </c>
      <c r="IN26" s="97" t="e">
        <f t="shared" ref="IN26:IN31" si="1086">AVERAGE(IL15:IN15)</f>
        <v>#N/A</v>
      </c>
      <c r="IO26" s="97" t="e">
        <f t="shared" ref="IO26:IO31" si="1087">AVERAGE(IM15:IO15)</f>
        <v>#N/A</v>
      </c>
      <c r="IP26" s="97" t="e">
        <f t="shared" ref="IP26:IP31" si="1088">AVERAGE(IN15:IP15)</f>
        <v>#N/A</v>
      </c>
      <c r="IQ26" s="97" t="e">
        <f t="shared" ref="IQ26:IQ31" si="1089">AVERAGE(IO15:IQ15)</f>
        <v>#N/A</v>
      </c>
      <c r="IR26" s="97" t="e">
        <f t="shared" ref="IR26:IR31" si="1090">AVERAGE(IP15:IR15)</f>
        <v>#N/A</v>
      </c>
      <c r="IS26" s="97" t="e">
        <f t="shared" ref="IS26:IS31" si="1091">AVERAGE(IQ15:IS15)</f>
        <v>#N/A</v>
      </c>
      <c r="IT26" s="97" t="e">
        <f t="shared" ref="IT26:IT31" si="1092">AVERAGE(IR15:IT15)</f>
        <v>#N/A</v>
      </c>
      <c r="IU26" s="97" t="e">
        <f t="shared" ref="IU26:IU31" si="1093">AVERAGE(IS15:IU15)</f>
        <v>#N/A</v>
      </c>
      <c r="IV26" s="97" t="e">
        <f t="shared" ref="IV26:IV31" si="1094">AVERAGE(IT15:IV15)</f>
        <v>#N/A</v>
      </c>
      <c r="IW26" s="97" t="e">
        <f t="shared" ref="IW26:IW31" si="1095">AVERAGE(IU15:IW15)</f>
        <v>#N/A</v>
      </c>
      <c r="IX26" s="97" t="e">
        <f t="shared" ref="IX26:IX31" si="1096">AVERAGE(IV15:IX15)</f>
        <v>#N/A</v>
      </c>
      <c r="IY26" s="97" t="e">
        <f t="shared" ref="IY26:IY31" si="1097">AVERAGE(IW15:IY15)</f>
        <v>#N/A</v>
      </c>
      <c r="IZ26" s="97" t="e">
        <f t="shared" ref="IZ26:IZ31" si="1098">AVERAGE(IX15:IZ15)</f>
        <v>#N/A</v>
      </c>
      <c r="JA26" s="97" t="e">
        <f t="shared" ref="JA26:JA31" si="1099">AVERAGE(IY15:JA15)</f>
        <v>#N/A</v>
      </c>
      <c r="JB26" s="97" t="e">
        <f t="shared" ref="JB26:JB31" si="1100">AVERAGE(IZ15:JB15)</f>
        <v>#N/A</v>
      </c>
      <c r="JC26" s="97" t="e">
        <f t="shared" ref="JC26:JC31" si="1101">AVERAGE(JA15:JC15)</f>
        <v>#N/A</v>
      </c>
      <c r="JD26" s="97" t="e">
        <f t="shared" ref="JD26:JD31" si="1102">AVERAGE(JB15:JD15)</f>
        <v>#N/A</v>
      </c>
      <c r="JE26" s="97" t="e">
        <f t="shared" ref="JE26:JE31" si="1103">AVERAGE(JC15:JE15)</f>
        <v>#N/A</v>
      </c>
      <c r="JF26" s="97" t="e">
        <f t="shared" ref="JF26:JF31" si="1104">AVERAGE(JD15:JF15)</f>
        <v>#N/A</v>
      </c>
      <c r="JG26" s="97" t="e">
        <f t="shared" ref="JG26:JG31" si="1105">AVERAGE(JE15:JG15)</f>
        <v>#N/A</v>
      </c>
      <c r="JH26" s="97" t="e">
        <f t="shared" ref="JH26:JH31" si="1106">AVERAGE(JF15:JH15)</f>
        <v>#N/A</v>
      </c>
      <c r="JI26" s="97" t="e">
        <f t="shared" ref="JI26:JI31" si="1107">AVERAGE(JG15:JI15)</f>
        <v>#N/A</v>
      </c>
      <c r="JJ26" s="97" t="e">
        <f t="shared" ref="JJ26:JJ31" si="1108">AVERAGE(JH15:JJ15)</f>
        <v>#N/A</v>
      </c>
      <c r="JK26" s="97" t="e">
        <f t="shared" ref="JK26:JK31" si="1109">AVERAGE(JI15:JK15)</f>
        <v>#N/A</v>
      </c>
      <c r="JL26" s="97" t="e">
        <f t="shared" ref="JL26:JL31" si="1110">AVERAGE(JJ15:JL15)</f>
        <v>#N/A</v>
      </c>
      <c r="JM26" s="97" t="e">
        <f t="shared" ref="JM26:JM31" si="1111">AVERAGE(JK15:JM15)</f>
        <v>#N/A</v>
      </c>
      <c r="JN26" s="97" t="e">
        <f t="shared" ref="JN26:JN31" si="1112">AVERAGE(JL15:JN15)</f>
        <v>#N/A</v>
      </c>
      <c r="JO26" s="97" t="e">
        <f t="shared" ref="JO26:JO31" si="1113">AVERAGE(JM15:JO15)</f>
        <v>#N/A</v>
      </c>
      <c r="JP26" s="97" t="e">
        <f t="shared" ref="JP26:JP31" si="1114">AVERAGE(JN15:JP15)</f>
        <v>#N/A</v>
      </c>
      <c r="JQ26" s="97" t="e">
        <f t="shared" ref="JQ26:JQ31" si="1115">AVERAGE(JO15:JQ15)</f>
        <v>#N/A</v>
      </c>
      <c r="JR26" s="97" t="e">
        <f t="shared" ref="JR26:JR31" si="1116">AVERAGE(JP15:JR15)</f>
        <v>#N/A</v>
      </c>
      <c r="JS26" s="97" t="e">
        <f t="shared" ref="JS26:JS31" si="1117">AVERAGE(JQ15:JS15)</f>
        <v>#N/A</v>
      </c>
      <c r="JT26" s="97" t="e">
        <f t="shared" ref="JT26:JT31" si="1118">AVERAGE(JR15:JT15)</f>
        <v>#N/A</v>
      </c>
      <c r="JU26" s="97" t="e">
        <f t="shared" ref="JU26:JU31" si="1119">AVERAGE(JS15:JU15)</f>
        <v>#N/A</v>
      </c>
      <c r="JV26" s="97" t="e">
        <f t="shared" ref="JV26:JV31" si="1120">AVERAGE(JT15:JV15)</f>
        <v>#N/A</v>
      </c>
      <c r="JW26" s="97" t="e">
        <f t="shared" ref="JW26:JW31" si="1121">AVERAGE(JU15:JW15)</f>
        <v>#N/A</v>
      </c>
      <c r="JX26" s="97" t="e">
        <f t="shared" ref="JX26:JX31" si="1122">AVERAGE(JV15:JX15)</f>
        <v>#N/A</v>
      </c>
      <c r="JY26" s="97" t="e">
        <f t="shared" ref="JY26:JY31" si="1123">AVERAGE(JW15:JY15)</f>
        <v>#N/A</v>
      </c>
      <c r="JZ26" s="97" t="e">
        <f t="shared" ref="JZ26:JZ31" si="1124">AVERAGE(JX15:JZ15)</f>
        <v>#N/A</v>
      </c>
      <c r="KA26" s="97" t="e">
        <f t="shared" ref="KA26:KA31" si="1125">AVERAGE(JY15:KA15)</f>
        <v>#N/A</v>
      </c>
      <c r="KB26" s="97" t="e">
        <f t="shared" ref="KB26:KB31" si="1126">AVERAGE(JZ15:KB15)</f>
        <v>#N/A</v>
      </c>
      <c r="KC26" s="97" t="e">
        <f t="shared" ref="KC26:KC31" si="1127">AVERAGE(KA15:KC15)</f>
        <v>#N/A</v>
      </c>
      <c r="KD26" s="97" t="e">
        <f t="shared" ref="KD26:KD31" si="1128">AVERAGE(KB15:KD15)</f>
        <v>#N/A</v>
      </c>
      <c r="KE26" s="97" t="e">
        <f t="shared" ref="KE26:KE31" si="1129">AVERAGE(KC15:KE15)</f>
        <v>#N/A</v>
      </c>
      <c r="KF26" s="97" t="e">
        <f t="shared" ref="KF26:KF31" si="1130">AVERAGE(KD15:KF15)</f>
        <v>#N/A</v>
      </c>
      <c r="KG26" s="97" t="e">
        <f t="shared" ref="KG26:KG31" si="1131">AVERAGE(KE15:KG15)</f>
        <v>#N/A</v>
      </c>
      <c r="KH26" s="97" t="e">
        <f t="shared" ref="KH26:KH31" si="1132">AVERAGE(KF15:KH15)</f>
        <v>#N/A</v>
      </c>
      <c r="KI26" s="97" t="e">
        <f t="shared" ref="KI26:KI31" si="1133">AVERAGE(KG15:KI15)</f>
        <v>#N/A</v>
      </c>
      <c r="KJ26" s="97" t="e">
        <f t="shared" ref="KJ26:KJ31" si="1134">AVERAGE(KH15:KJ15)</f>
        <v>#N/A</v>
      </c>
      <c r="KK26" s="97" t="e">
        <f t="shared" ref="KK26:KK31" si="1135">AVERAGE(KI15:KK15)</f>
        <v>#N/A</v>
      </c>
      <c r="KL26" s="97" t="e">
        <f t="shared" ref="KL26:KL31" si="1136">AVERAGE(KJ15:KL15)</f>
        <v>#N/A</v>
      </c>
      <c r="KM26" s="97" t="e">
        <f t="shared" ref="KM26:KM31" si="1137">AVERAGE(KK15:KM15)</f>
        <v>#N/A</v>
      </c>
      <c r="KN26" s="97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7">
        <f t="shared" si="905"/>
        <v>0.27730844458753978</v>
      </c>
      <c r="H27" s="97">
        <f t="shared" si="899"/>
        <v>0.30905486789799852</v>
      </c>
      <c r="I27" s="97">
        <f t="shared" si="899"/>
        <v>0.32592878962534916</v>
      </c>
      <c r="J27" s="97">
        <f t="shared" si="899"/>
        <v>0.36180803461012689</v>
      </c>
      <c r="K27" s="97">
        <f t="shared" si="899"/>
        <v>0.37667167655774408</v>
      </c>
      <c r="L27" s="97">
        <f t="shared" si="899"/>
        <v>0.3971164895517923</v>
      </c>
      <c r="M27" s="97">
        <f t="shared" si="899"/>
        <v>0.38540222735636998</v>
      </c>
      <c r="N27" s="97">
        <f t="shared" si="899"/>
        <v>0.37655407085677989</v>
      </c>
      <c r="O27" s="97">
        <f t="shared" si="899"/>
        <v>0.3496888816877961</v>
      </c>
      <c r="P27" s="97">
        <f t="shared" si="899"/>
        <v>0.34523858509674149</v>
      </c>
      <c r="Q27" s="97">
        <f t="shared" si="899"/>
        <v>0.33639529633994886</v>
      </c>
      <c r="R27" s="97">
        <f t="shared" si="899"/>
        <v>0.33708318637107398</v>
      </c>
      <c r="S27" s="97">
        <f t="shared" si="899"/>
        <v>0.31883642443014487</v>
      </c>
      <c r="T27" s="97">
        <f t="shared" si="899"/>
        <v>0.29303766729474007</v>
      </c>
      <c r="U27" s="97">
        <f t="shared" si="899"/>
        <v>0.25703584206884211</v>
      </c>
      <c r="V27" s="97">
        <f t="shared" si="899"/>
        <v>0.2336185357636332</v>
      </c>
      <c r="W27" s="97">
        <f t="shared" si="899"/>
        <v>0.21451284086582767</v>
      </c>
      <c r="X27" s="97">
        <f t="shared" si="899"/>
        <v>0.19854934337023647</v>
      </c>
      <c r="Y27" s="97">
        <f t="shared" si="899"/>
        <v>0.19061454072048542</v>
      </c>
      <c r="Z27" s="97">
        <f t="shared" si="899"/>
        <v>0.18269977764241294</v>
      </c>
      <c r="AA27" s="97">
        <f t="shared" si="899"/>
        <v>0.17870463528197908</v>
      </c>
      <c r="AB27" s="97">
        <f t="shared" si="899"/>
        <v>0.17265293373357102</v>
      </c>
      <c r="AC27" s="97">
        <f t="shared" si="899"/>
        <v>0.16580891954168239</v>
      </c>
      <c r="AD27" s="97">
        <f t="shared" si="899"/>
        <v>0.15728816419507022</v>
      </c>
      <c r="AE27" s="97">
        <f t="shared" si="899"/>
        <v>0.14487171810785107</v>
      </c>
      <c r="AF27" s="97">
        <f t="shared" si="899"/>
        <v>0.13119574994724603</v>
      </c>
      <c r="AG27" s="97">
        <f t="shared" si="899"/>
        <v>0.11743200327857939</v>
      </c>
      <c r="AH27" s="97">
        <f t="shared" si="899"/>
        <v>0.10843251770590963</v>
      </c>
      <c r="AI27" s="97">
        <f t="shared" si="899"/>
        <v>0.10295557086879525</v>
      </c>
      <c r="AJ27" s="97">
        <f t="shared" si="899"/>
        <v>9.733432419401522E-2</v>
      </c>
      <c r="AK27" s="97">
        <f t="shared" si="899"/>
        <v>9.1024127711237426E-2</v>
      </c>
      <c r="AL27" s="97">
        <f t="shared" si="899"/>
        <v>8.4296685334128263E-2</v>
      </c>
      <c r="AM27" s="97">
        <f t="shared" si="899"/>
        <v>7.6609058384868867E-2</v>
      </c>
      <c r="AN27" s="97">
        <f t="shared" si="899"/>
        <v>6.9081544665080832E-2</v>
      </c>
      <c r="AO27" s="97">
        <f t="shared" si="899"/>
        <v>6.3169356125341622E-2</v>
      </c>
      <c r="AP27" s="97">
        <f t="shared" si="899"/>
        <v>5.7342041180588797E-2</v>
      </c>
      <c r="AQ27" s="97" t="e">
        <f t="shared" si="899"/>
        <v>#N/A</v>
      </c>
      <c r="AR27" s="97" t="e">
        <f t="shared" si="899"/>
        <v>#N/A</v>
      </c>
      <c r="AS27" s="97" t="e">
        <f t="shared" si="899"/>
        <v>#N/A</v>
      </c>
      <c r="AT27" s="97" t="e">
        <f t="shared" si="899"/>
        <v>#N/A</v>
      </c>
      <c r="AU27" s="97" t="e">
        <f t="shared" si="899"/>
        <v>#N/A</v>
      </c>
      <c r="AV27" s="97" t="e">
        <f t="shared" si="899"/>
        <v>#N/A</v>
      </c>
      <c r="AW27" s="97" t="e">
        <f t="shared" si="899"/>
        <v>#N/A</v>
      </c>
      <c r="AX27" s="97" t="e">
        <f t="shared" si="899"/>
        <v>#N/A</v>
      </c>
      <c r="AY27" s="97" t="e">
        <f t="shared" si="899"/>
        <v>#N/A</v>
      </c>
      <c r="AZ27" s="97" t="e">
        <f t="shared" si="899"/>
        <v>#N/A</v>
      </c>
      <c r="BA27" s="97" t="e">
        <f t="shared" si="899"/>
        <v>#N/A</v>
      </c>
      <c r="BB27" s="97" t="e">
        <f t="shared" si="899"/>
        <v>#N/A</v>
      </c>
      <c r="BC27" s="97" t="e">
        <f t="shared" si="899"/>
        <v>#N/A</v>
      </c>
      <c r="BD27" s="97" t="e">
        <f t="shared" si="899"/>
        <v>#N/A</v>
      </c>
      <c r="BE27" s="97" t="e">
        <f t="shared" si="899"/>
        <v>#N/A</v>
      </c>
      <c r="BF27" s="97" t="e">
        <f t="shared" si="899"/>
        <v>#N/A</v>
      </c>
      <c r="BG27" s="97" t="e">
        <f t="shared" si="899"/>
        <v>#N/A</v>
      </c>
      <c r="BH27" s="97" t="e">
        <f t="shared" si="899"/>
        <v>#N/A</v>
      </c>
      <c r="BI27" s="97" t="e">
        <f t="shared" si="899"/>
        <v>#N/A</v>
      </c>
      <c r="BJ27" s="97" t="e">
        <f t="shared" si="899"/>
        <v>#N/A</v>
      </c>
      <c r="BK27" s="97" t="e">
        <f t="shared" si="899"/>
        <v>#N/A</v>
      </c>
      <c r="BL27" s="97" t="e">
        <f t="shared" si="899"/>
        <v>#N/A</v>
      </c>
      <c r="BM27" s="97" t="e">
        <f t="shared" si="899"/>
        <v>#N/A</v>
      </c>
      <c r="BN27" s="97" t="e">
        <f t="shared" si="899"/>
        <v>#N/A</v>
      </c>
      <c r="BO27" s="97" t="e">
        <f t="shared" si="899"/>
        <v>#N/A</v>
      </c>
      <c r="BP27" s="97" t="e">
        <f t="shared" si="906"/>
        <v>#N/A</v>
      </c>
      <c r="BQ27" s="97" t="e">
        <f t="shared" si="907"/>
        <v>#N/A</v>
      </c>
      <c r="BR27" s="97" t="e">
        <f t="shared" si="908"/>
        <v>#N/A</v>
      </c>
      <c r="BS27" s="97" t="e">
        <f t="shared" si="909"/>
        <v>#N/A</v>
      </c>
      <c r="BT27" s="97" t="e">
        <f t="shared" si="910"/>
        <v>#N/A</v>
      </c>
      <c r="BU27" s="97" t="e">
        <f t="shared" si="911"/>
        <v>#N/A</v>
      </c>
      <c r="BV27" s="97" t="e">
        <f t="shared" si="912"/>
        <v>#N/A</v>
      </c>
      <c r="BW27" s="97" t="e">
        <f t="shared" si="913"/>
        <v>#N/A</v>
      </c>
      <c r="BX27" s="97" t="e">
        <f t="shared" si="914"/>
        <v>#N/A</v>
      </c>
      <c r="BY27" s="97" t="e">
        <f t="shared" si="915"/>
        <v>#N/A</v>
      </c>
      <c r="BZ27" s="97" t="e">
        <f t="shared" si="916"/>
        <v>#N/A</v>
      </c>
      <c r="CA27" s="97" t="e">
        <f t="shared" si="917"/>
        <v>#N/A</v>
      </c>
      <c r="CB27" s="97" t="e">
        <f t="shared" si="918"/>
        <v>#N/A</v>
      </c>
      <c r="CC27" s="97" t="e">
        <f t="shared" si="919"/>
        <v>#N/A</v>
      </c>
      <c r="CD27" s="97" t="e">
        <f t="shared" si="920"/>
        <v>#N/A</v>
      </c>
      <c r="CE27" s="97" t="e">
        <f t="shared" si="921"/>
        <v>#N/A</v>
      </c>
      <c r="CF27" s="97" t="e">
        <f t="shared" si="922"/>
        <v>#N/A</v>
      </c>
      <c r="CG27" s="97" t="e">
        <f t="shared" si="923"/>
        <v>#N/A</v>
      </c>
      <c r="CH27" s="97" t="e">
        <f t="shared" si="924"/>
        <v>#N/A</v>
      </c>
      <c r="CI27" s="97" t="e">
        <f t="shared" si="925"/>
        <v>#N/A</v>
      </c>
      <c r="CJ27" s="97" t="e">
        <f t="shared" si="926"/>
        <v>#N/A</v>
      </c>
      <c r="CK27" s="97" t="e">
        <f t="shared" si="927"/>
        <v>#N/A</v>
      </c>
      <c r="CL27" s="97" t="e">
        <f t="shared" si="928"/>
        <v>#N/A</v>
      </c>
      <c r="CM27" s="97" t="e">
        <f t="shared" si="929"/>
        <v>#N/A</v>
      </c>
      <c r="CN27" s="97" t="e">
        <f t="shared" si="930"/>
        <v>#N/A</v>
      </c>
      <c r="CO27" s="97" t="e">
        <f t="shared" si="931"/>
        <v>#N/A</v>
      </c>
      <c r="CP27" s="97" t="e">
        <f t="shared" si="932"/>
        <v>#N/A</v>
      </c>
      <c r="CQ27" s="97" t="e">
        <f t="shared" si="933"/>
        <v>#N/A</v>
      </c>
      <c r="CR27" s="97" t="e">
        <f t="shared" si="934"/>
        <v>#N/A</v>
      </c>
      <c r="CS27" s="97" t="e">
        <f t="shared" si="935"/>
        <v>#N/A</v>
      </c>
      <c r="CT27" s="97" t="e">
        <f t="shared" si="936"/>
        <v>#N/A</v>
      </c>
      <c r="CU27" s="97" t="e">
        <f t="shared" si="937"/>
        <v>#N/A</v>
      </c>
      <c r="CV27" s="97" t="e">
        <f t="shared" si="938"/>
        <v>#N/A</v>
      </c>
      <c r="CW27" s="97" t="e">
        <f t="shared" si="939"/>
        <v>#N/A</v>
      </c>
      <c r="CX27" s="97" t="e">
        <f t="shared" si="940"/>
        <v>#N/A</v>
      </c>
      <c r="CY27" s="97" t="e">
        <f t="shared" si="941"/>
        <v>#N/A</v>
      </c>
      <c r="CZ27" s="97" t="e">
        <f t="shared" si="942"/>
        <v>#N/A</v>
      </c>
      <c r="DA27" s="97" t="e">
        <f t="shared" si="943"/>
        <v>#N/A</v>
      </c>
      <c r="DB27" s="97" t="e">
        <f t="shared" si="944"/>
        <v>#N/A</v>
      </c>
      <c r="DC27" s="97" t="e">
        <f t="shared" si="945"/>
        <v>#N/A</v>
      </c>
      <c r="DD27" s="97" t="e">
        <f t="shared" si="946"/>
        <v>#N/A</v>
      </c>
      <c r="DE27" s="97" t="e">
        <f t="shared" si="947"/>
        <v>#N/A</v>
      </c>
      <c r="DF27" s="97" t="e">
        <f t="shared" si="948"/>
        <v>#N/A</v>
      </c>
      <c r="DG27" s="97" t="e">
        <f t="shared" si="949"/>
        <v>#N/A</v>
      </c>
      <c r="DH27" s="97" t="e">
        <f t="shared" si="950"/>
        <v>#N/A</v>
      </c>
      <c r="DI27" s="97" t="e">
        <f t="shared" si="951"/>
        <v>#N/A</v>
      </c>
      <c r="DJ27" s="97" t="e">
        <f t="shared" si="952"/>
        <v>#N/A</v>
      </c>
      <c r="DK27" s="97" t="e">
        <f t="shared" si="953"/>
        <v>#N/A</v>
      </c>
      <c r="DL27" s="97" t="e">
        <f t="shared" si="954"/>
        <v>#N/A</v>
      </c>
      <c r="DM27" s="97" t="e">
        <f t="shared" si="955"/>
        <v>#N/A</v>
      </c>
      <c r="DN27" s="97" t="e">
        <f t="shared" si="956"/>
        <v>#N/A</v>
      </c>
      <c r="DO27" s="97" t="e">
        <f t="shared" si="957"/>
        <v>#N/A</v>
      </c>
      <c r="DP27" s="97" t="e">
        <f t="shared" si="958"/>
        <v>#N/A</v>
      </c>
      <c r="DQ27" s="97" t="e">
        <f t="shared" si="959"/>
        <v>#N/A</v>
      </c>
      <c r="DR27" s="97" t="e">
        <f t="shared" si="960"/>
        <v>#N/A</v>
      </c>
      <c r="DS27" s="97" t="e">
        <f t="shared" si="961"/>
        <v>#N/A</v>
      </c>
      <c r="DT27" s="97" t="e">
        <f t="shared" si="962"/>
        <v>#N/A</v>
      </c>
      <c r="DU27" s="97" t="e">
        <f t="shared" si="963"/>
        <v>#N/A</v>
      </c>
      <c r="DV27" s="97" t="e">
        <f t="shared" si="964"/>
        <v>#N/A</v>
      </c>
      <c r="DW27" s="97" t="e">
        <f t="shared" si="965"/>
        <v>#N/A</v>
      </c>
      <c r="DX27" s="97" t="e">
        <f t="shared" si="966"/>
        <v>#N/A</v>
      </c>
      <c r="DY27" s="97" t="e">
        <f t="shared" si="967"/>
        <v>#N/A</v>
      </c>
      <c r="DZ27" s="97" t="e">
        <f t="shared" si="968"/>
        <v>#N/A</v>
      </c>
      <c r="EA27" s="97" t="e">
        <f t="shared" si="969"/>
        <v>#N/A</v>
      </c>
      <c r="EB27" s="97" t="e">
        <f t="shared" si="970"/>
        <v>#N/A</v>
      </c>
      <c r="EC27" s="97" t="e">
        <f t="shared" si="971"/>
        <v>#N/A</v>
      </c>
      <c r="ED27" s="97" t="e">
        <f t="shared" si="972"/>
        <v>#N/A</v>
      </c>
      <c r="EE27" s="97" t="e">
        <f t="shared" si="973"/>
        <v>#N/A</v>
      </c>
      <c r="EF27" s="97" t="e">
        <f t="shared" si="974"/>
        <v>#N/A</v>
      </c>
      <c r="EG27" s="97" t="e">
        <f t="shared" si="975"/>
        <v>#N/A</v>
      </c>
      <c r="EH27" s="97" t="e">
        <f t="shared" si="976"/>
        <v>#N/A</v>
      </c>
      <c r="EI27" s="97" t="e">
        <f t="shared" si="977"/>
        <v>#N/A</v>
      </c>
      <c r="EJ27" s="97" t="e">
        <f t="shared" si="978"/>
        <v>#N/A</v>
      </c>
      <c r="EK27" s="97" t="e">
        <f t="shared" si="979"/>
        <v>#N/A</v>
      </c>
      <c r="EL27" s="97" t="e">
        <f t="shared" si="980"/>
        <v>#N/A</v>
      </c>
      <c r="EM27" s="97" t="e">
        <f t="shared" si="981"/>
        <v>#N/A</v>
      </c>
      <c r="EN27" s="97" t="e">
        <f t="shared" si="982"/>
        <v>#N/A</v>
      </c>
      <c r="EO27" s="97" t="e">
        <f t="shared" si="983"/>
        <v>#N/A</v>
      </c>
      <c r="EP27" s="97" t="e">
        <f t="shared" si="984"/>
        <v>#N/A</v>
      </c>
      <c r="EQ27" s="97" t="e">
        <f t="shared" si="985"/>
        <v>#N/A</v>
      </c>
      <c r="ER27" s="97" t="e">
        <f t="shared" si="986"/>
        <v>#N/A</v>
      </c>
      <c r="ES27" s="97" t="e">
        <f t="shared" si="987"/>
        <v>#N/A</v>
      </c>
      <c r="ET27" s="97" t="e">
        <f t="shared" si="988"/>
        <v>#N/A</v>
      </c>
      <c r="EU27" s="97" t="e">
        <f t="shared" si="989"/>
        <v>#N/A</v>
      </c>
      <c r="EV27" s="97" t="e">
        <f t="shared" si="990"/>
        <v>#N/A</v>
      </c>
      <c r="EW27" s="97" t="e">
        <f t="shared" si="991"/>
        <v>#N/A</v>
      </c>
      <c r="EX27" s="97" t="e">
        <f t="shared" si="992"/>
        <v>#N/A</v>
      </c>
      <c r="EY27" s="97" t="e">
        <f t="shared" si="993"/>
        <v>#N/A</v>
      </c>
      <c r="EZ27" s="97" t="e">
        <f t="shared" si="994"/>
        <v>#N/A</v>
      </c>
      <c r="FA27" s="97" t="e">
        <f t="shared" si="995"/>
        <v>#N/A</v>
      </c>
      <c r="FB27" s="97" t="e">
        <f t="shared" si="996"/>
        <v>#N/A</v>
      </c>
      <c r="FC27" s="97" t="e">
        <f t="shared" si="997"/>
        <v>#N/A</v>
      </c>
      <c r="FD27" s="97" t="e">
        <f t="shared" si="998"/>
        <v>#N/A</v>
      </c>
      <c r="FE27" s="97" t="e">
        <f t="shared" si="999"/>
        <v>#N/A</v>
      </c>
      <c r="FF27" s="97" t="e">
        <f t="shared" si="1000"/>
        <v>#N/A</v>
      </c>
      <c r="FG27" s="97" t="e">
        <f t="shared" si="1001"/>
        <v>#N/A</v>
      </c>
      <c r="FH27" s="97" t="e">
        <f t="shared" si="1002"/>
        <v>#N/A</v>
      </c>
      <c r="FI27" s="97" t="e">
        <f t="shared" si="1003"/>
        <v>#N/A</v>
      </c>
      <c r="FJ27" s="97" t="e">
        <f t="shared" si="1004"/>
        <v>#N/A</v>
      </c>
      <c r="FK27" s="97" t="e">
        <f t="shared" si="1005"/>
        <v>#N/A</v>
      </c>
      <c r="FL27" s="97" t="e">
        <f t="shared" si="1006"/>
        <v>#N/A</v>
      </c>
      <c r="FM27" s="97" t="e">
        <f t="shared" si="1007"/>
        <v>#N/A</v>
      </c>
      <c r="FN27" s="97" t="e">
        <f t="shared" si="1008"/>
        <v>#N/A</v>
      </c>
      <c r="FO27" s="97" t="e">
        <f t="shared" si="1009"/>
        <v>#N/A</v>
      </c>
      <c r="FP27" s="97" t="e">
        <f t="shared" si="1010"/>
        <v>#N/A</v>
      </c>
      <c r="FQ27" s="97" t="e">
        <f t="shared" si="1011"/>
        <v>#N/A</v>
      </c>
      <c r="FR27" s="97" t="e">
        <f t="shared" si="1012"/>
        <v>#N/A</v>
      </c>
      <c r="FS27" s="97" t="e">
        <f t="shared" si="1013"/>
        <v>#N/A</v>
      </c>
      <c r="FT27" s="97" t="e">
        <f t="shared" si="1014"/>
        <v>#N/A</v>
      </c>
      <c r="FU27" s="97" t="e">
        <f t="shared" si="1015"/>
        <v>#N/A</v>
      </c>
      <c r="FV27" s="97" t="e">
        <f t="shared" si="1016"/>
        <v>#N/A</v>
      </c>
      <c r="FW27" s="97" t="e">
        <f t="shared" si="1017"/>
        <v>#N/A</v>
      </c>
      <c r="FX27" s="97" t="e">
        <f t="shared" si="1018"/>
        <v>#N/A</v>
      </c>
      <c r="FY27" s="97" t="e">
        <f t="shared" si="1019"/>
        <v>#N/A</v>
      </c>
      <c r="FZ27" s="97" t="e">
        <f t="shared" si="1020"/>
        <v>#N/A</v>
      </c>
      <c r="GA27" s="97" t="e">
        <f t="shared" si="1021"/>
        <v>#N/A</v>
      </c>
      <c r="GB27" s="97" t="e">
        <f t="shared" si="1022"/>
        <v>#N/A</v>
      </c>
      <c r="GC27" s="97" t="e">
        <f t="shared" si="1023"/>
        <v>#N/A</v>
      </c>
      <c r="GD27" s="97" t="e">
        <f t="shared" si="1024"/>
        <v>#N/A</v>
      </c>
      <c r="GE27" s="97" t="e">
        <f t="shared" si="1025"/>
        <v>#N/A</v>
      </c>
      <c r="GF27" s="97" t="e">
        <f t="shared" si="1026"/>
        <v>#N/A</v>
      </c>
      <c r="GG27" s="97" t="e">
        <f t="shared" si="1027"/>
        <v>#N/A</v>
      </c>
      <c r="GH27" s="97" t="e">
        <f t="shared" si="1028"/>
        <v>#N/A</v>
      </c>
      <c r="GI27" s="97" t="e">
        <f t="shared" si="1029"/>
        <v>#N/A</v>
      </c>
      <c r="GJ27" s="97" t="e">
        <f t="shared" si="1030"/>
        <v>#N/A</v>
      </c>
      <c r="GK27" s="97" t="e">
        <f t="shared" si="1031"/>
        <v>#N/A</v>
      </c>
      <c r="GL27" s="97" t="e">
        <f t="shared" si="1032"/>
        <v>#N/A</v>
      </c>
      <c r="GM27" s="97" t="e">
        <f t="shared" si="1033"/>
        <v>#N/A</v>
      </c>
      <c r="GN27" s="97" t="e">
        <f t="shared" si="1034"/>
        <v>#N/A</v>
      </c>
      <c r="GO27" s="97" t="e">
        <f t="shared" si="1035"/>
        <v>#N/A</v>
      </c>
      <c r="GP27" s="97" t="e">
        <f t="shared" si="1036"/>
        <v>#N/A</v>
      </c>
      <c r="GQ27" s="97" t="e">
        <f t="shared" si="1037"/>
        <v>#N/A</v>
      </c>
      <c r="GR27" s="97" t="e">
        <f t="shared" si="1038"/>
        <v>#N/A</v>
      </c>
      <c r="GS27" s="97" t="e">
        <f t="shared" si="1039"/>
        <v>#N/A</v>
      </c>
      <c r="GT27" s="97" t="e">
        <f t="shared" si="1040"/>
        <v>#N/A</v>
      </c>
      <c r="GU27" s="97" t="e">
        <f t="shared" si="1041"/>
        <v>#N/A</v>
      </c>
      <c r="GV27" s="97" t="e">
        <f t="shared" si="1042"/>
        <v>#N/A</v>
      </c>
      <c r="GW27" s="97" t="e">
        <f t="shared" si="1043"/>
        <v>#N/A</v>
      </c>
      <c r="GX27" s="97" t="e">
        <f t="shared" si="1044"/>
        <v>#N/A</v>
      </c>
      <c r="GY27" s="97" t="e">
        <f t="shared" si="1045"/>
        <v>#N/A</v>
      </c>
      <c r="GZ27" s="97" t="e">
        <f t="shared" si="1046"/>
        <v>#N/A</v>
      </c>
      <c r="HA27" s="97" t="e">
        <f t="shared" si="1047"/>
        <v>#N/A</v>
      </c>
      <c r="HB27" s="97" t="e">
        <f t="shared" si="1048"/>
        <v>#N/A</v>
      </c>
      <c r="HC27" s="97" t="e">
        <f t="shared" si="1049"/>
        <v>#N/A</v>
      </c>
      <c r="HD27" s="97" t="e">
        <f t="shared" si="1050"/>
        <v>#N/A</v>
      </c>
      <c r="HE27" s="97" t="e">
        <f t="shared" si="1051"/>
        <v>#N/A</v>
      </c>
      <c r="HF27" s="97" t="e">
        <f t="shared" si="1052"/>
        <v>#N/A</v>
      </c>
      <c r="HG27" s="97" t="e">
        <f t="shared" si="1053"/>
        <v>#N/A</v>
      </c>
      <c r="HH27" s="97" t="e">
        <f t="shared" si="1054"/>
        <v>#N/A</v>
      </c>
      <c r="HI27" s="97" t="e">
        <f t="shared" si="1055"/>
        <v>#N/A</v>
      </c>
      <c r="HJ27" s="97" t="e">
        <f t="shared" si="1056"/>
        <v>#N/A</v>
      </c>
      <c r="HK27" s="97" t="e">
        <f t="shared" si="1057"/>
        <v>#N/A</v>
      </c>
      <c r="HL27" s="97" t="e">
        <f t="shared" si="1058"/>
        <v>#N/A</v>
      </c>
      <c r="HM27" s="97" t="e">
        <f t="shared" si="1059"/>
        <v>#N/A</v>
      </c>
      <c r="HN27" s="97" t="e">
        <f t="shared" si="1060"/>
        <v>#N/A</v>
      </c>
      <c r="HO27" s="97" t="e">
        <f t="shared" si="1061"/>
        <v>#N/A</v>
      </c>
      <c r="HP27" s="97" t="e">
        <f t="shared" si="1062"/>
        <v>#N/A</v>
      </c>
      <c r="HQ27" s="97" t="e">
        <f t="shared" si="1063"/>
        <v>#N/A</v>
      </c>
      <c r="HR27" s="97" t="e">
        <f t="shared" si="1064"/>
        <v>#N/A</v>
      </c>
      <c r="HS27" s="97" t="e">
        <f t="shared" si="1065"/>
        <v>#N/A</v>
      </c>
      <c r="HT27" s="97" t="e">
        <f t="shared" si="1066"/>
        <v>#N/A</v>
      </c>
      <c r="HU27" s="97" t="e">
        <f t="shared" si="1067"/>
        <v>#N/A</v>
      </c>
      <c r="HV27" s="97" t="e">
        <f t="shared" si="1068"/>
        <v>#N/A</v>
      </c>
      <c r="HW27" s="97" t="e">
        <f t="shared" si="1069"/>
        <v>#N/A</v>
      </c>
      <c r="HX27" s="97" t="e">
        <f t="shared" si="1070"/>
        <v>#N/A</v>
      </c>
      <c r="HY27" s="97" t="e">
        <f t="shared" si="1071"/>
        <v>#N/A</v>
      </c>
      <c r="HZ27" s="97" t="e">
        <f t="shared" si="1072"/>
        <v>#N/A</v>
      </c>
      <c r="IA27" s="97" t="e">
        <f t="shared" si="1073"/>
        <v>#N/A</v>
      </c>
      <c r="IB27" s="97" t="e">
        <f t="shared" si="1074"/>
        <v>#N/A</v>
      </c>
      <c r="IC27" s="97" t="e">
        <f t="shared" si="1075"/>
        <v>#N/A</v>
      </c>
      <c r="ID27" s="97" t="e">
        <f t="shared" si="1076"/>
        <v>#N/A</v>
      </c>
      <c r="IE27" s="97" t="e">
        <f t="shared" si="1077"/>
        <v>#N/A</v>
      </c>
      <c r="IF27" s="97" t="e">
        <f t="shared" si="1078"/>
        <v>#N/A</v>
      </c>
      <c r="IG27" s="97" t="e">
        <f t="shared" si="1079"/>
        <v>#N/A</v>
      </c>
      <c r="IH27" s="97" t="e">
        <f t="shared" si="1080"/>
        <v>#N/A</v>
      </c>
      <c r="II27" s="97" t="e">
        <f t="shared" si="1081"/>
        <v>#N/A</v>
      </c>
      <c r="IJ27" s="97" t="e">
        <f t="shared" si="1082"/>
        <v>#N/A</v>
      </c>
      <c r="IK27" s="97" t="e">
        <f t="shared" si="1083"/>
        <v>#N/A</v>
      </c>
      <c r="IL27" s="97" t="e">
        <f t="shared" si="1084"/>
        <v>#N/A</v>
      </c>
      <c r="IM27" s="97" t="e">
        <f t="shared" si="1085"/>
        <v>#N/A</v>
      </c>
      <c r="IN27" s="97" t="e">
        <f t="shared" si="1086"/>
        <v>#N/A</v>
      </c>
      <c r="IO27" s="97" t="e">
        <f t="shared" si="1087"/>
        <v>#N/A</v>
      </c>
      <c r="IP27" s="97" t="e">
        <f t="shared" si="1088"/>
        <v>#N/A</v>
      </c>
      <c r="IQ27" s="97" t="e">
        <f t="shared" si="1089"/>
        <v>#N/A</v>
      </c>
      <c r="IR27" s="97" t="e">
        <f t="shared" si="1090"/>
        <v>#N/A</v>
      </c>
      <c r="IS27" s="97" t="e">
        <f t="shared" si="1091"/>
        <v>#N/A</v>
      </c>
      <c r="IT27" s="97" t="e">
        <f t="shared" si="1092"/>
        <v>#N/A</v>
      </c>
      <c r="IU27" s="97" t="e">
        <f t="shared" si="1093"/>
        <v>#N/A</v>
      </c>
      <c r="IV27" s="97" t="e">
        <f t="shared" si="1094"/>
        <v>#N/A</v>
      </c>
      <c r="IW27" s="97" t="e">
        <f t="shared" si="1095"/>
        <v>#N/A</v>
      </c>
      <c r="IX27" s="97" t="e">
        <f t="shared" si="1096"/>
        <v>#N/A</v>
      </c>
      <c r="IY27" s="97" t="e">
        <f t="shared" si="1097"/>
        <v>#N/A</v>
      </c>
      <c r="IZ27" s="97" t="e">
        <f t="shared" si="1098"/>
        <v>#N/A</v>
      </c>
      <c r="JA27" s="97" t="e">
        <f t="shared" si="1099"/>
        <v>#N/A</v>
      </c>
      <c r="JB27" s="97" t="e">
        <f t="shared" si="1100"/>
        <v>#N/A</v>
      </c>
      <c r="JC27" s="97" t="e">
        <f t="shared" si="1101"/>
        <v>#N/A</v>
      </c>
      <c r="JD27" s="97" t="e">
        <f t="shared" si="1102"/>
        <v>#N/A</v>
      </c>
      <c r="JE27" s="97" t="e">
        <f t="shared" si="1103"/>
        <v>#N/A</v>
      </c>
      <c r="JF27" s="97" t="e">
        <f t="shared" si="1104"/>
        <v>#N/A</v>
      </c>
      <c r="JG27" s="97" t="e">
        <f t="shared" si="1105"/>
        <v>#N/A</v>
      </c>
      <c r="JH27" s="97" t="e">
        <f t="shared" si="1106"/>
        <v>#N/A</v>
      </c>
      <c r="JI27" s="97" t="e">
        <f t="shared" si="1107"/>
        <v>#N/A</v>
      </c>
      <c r="JJ27" s="97" t="e">
        <f t="shared" si="1108"/>
        <v>#N/A</v>
      </c>
      <c r="JK27" s="97" t="e">
        <f t="shared" si="1109"/>
        <v>#N/A</v>
      </c>
      <c r="JL27" s="97" t="e">
        <f t="shared" si="1110"/>
        <v>#N/A</v>
      </c>
      <c r="JM27" s="97" t="e">
        <f t="shared" si="1111"/>
        <v>#N/A</v>
      </c>
      <c r="JN27" s="97" t="e">
        <f t="shared" si="1112"/>
        <v>#N/A</v>
      </c>
      <c r="JO27" s="97" t="e">
        <f t="shared" si="1113"/>
        <v>#N/A</v>
      </c>
      <c r="JP27" s="97" t="e">
        <f t="shared" si="1114"/>
        <v>#N/A</v>
      </c>
      <c r="JQ27" s="97" t="e">
        <f t="shared" si="1115"/>
        <v>#N/A</v>
      </c>
      <c r="JR27" s="97" t="e">
        <f t="shared" si="1116"/>
        <v>#N/A</v>
      </c>
      <c r="JS27" s="97" t="e">
        <f t="shared" si="1117"/>
        <v>#N/A</v>
      </c>
      <c r="JT27" s="97" t="e">
        <f t="shared" si="1118"/>
        <v>#N/A</v>
      </c>
      <c r="JU27" s="97" t="e">
        <f t="shared" si="1119"/>
        <v>#N/A</v>
      </c>
      <c r="JV27" s="97" t="e">
        <f t="shared" si="1120"/>
        <v>#N/A</v>
      </c>
      <c r="JW27" s="97" t="e">
        <f t="shared" si="1121"/>
        <v>#N/A</v>
      </c>
      <c r="JX27" s="97" t="e">
        <f t="shared" si="1122"/>
        <v>#N/A</v>
      </c>
      <c r="JY27" s="97" t="e">
        <f t="shared" si="1123"/>
        <v>#N/A</v>
      </c>
      <c r="JZ27" s="97" t="e">
        <f t="shared" si="1124"/>
        <v>#N/A</v>
      </c>
      <c r="KA27" s="97" t="e">
        <f t="shared" si="1125"/>
        <v>#N/A</v>
      </c>
      <c r="KB27" s="97" t="e">
        <f t="shared" si="1126"/>
        <v>#N/A</v>
      </c>
      <c r="KC27" s="97" t="e">
        <f t="shared" si="1127"/>
        <v>#N/A</v>
      </c>
      <c r="KD27" s="97" t="e">
        <f t="shared" si="1128"/>
        <v>#N/A</v>
      </c>
      <c r="KE27" s="97" t="e">
        <f t="shared" si="1129"/>
        <v>#N/A</v>
      </c>
      <c r="KF27" s="97" t="e">
        <f t="shared" si="1130"/>
        <v>#N/A</v>
      </c>
      <c r="KG27" s="97" t="e">
        <f t="shared" si="1131"/>
        <v>#N/A</v>
      </c>
      <c r="KH27" s="97" t="e">
        <f t="shared" si="1132"/>
        <v>#N/A</v>
      </c>
      <c r="KI27" s="97" t="e">
        <f t="shared" si="1133"/>
        <v>#N/A</v>
      </c>
      <c r="KJ27" s="97" t="e">
        <f t="shared" si="1134"/>
        <v>#N/A</v>
      </c>
      <c r="KK27" s="97" t="e">
        <f t="shared" si="1135"/>
        <v>#N/A</v>
      </c>
      <c r="KL27" s="97" t="e">
        <f t="shared" si="1136"/>
        <v>#N/A</v>
      </c>
      <c r="KM27" s="97" t="e">
        <f t="shared" si="1137"/>
        <v>#N/A</v>
      </c>
      <c r="KN27" s="97" t="e">
        <f t="shared" si="1138"/>
        <v>#N/A</v>
      </c>
    </row>
    <row r="28" spans="1:300" x14ac:dyDescent="0.3">
      <c r="A28" t="str">
        <f t="shared" si="904"/>
        <v>China</v>
      </c>
      <c r="G28" s="97">
        <f t="shared" si="905"/>
        <v>0.36984991212006024</v>
      </c>
      <c r="H28" s="97">
        <f t="shared" si="899"/>
        <v>0.42857697689043939</v>
      </c>
      <c r="I28" s="97">
        <f t="shared" si="899"/>
        <v>0.41439787262929412</v>
      </c>
      <c r="J28" s="97">
        <f t="shared" si="899"/>
        <v>0.3991769466940735</v>
      </c>
      <c r="K28" s="97">
        <f t="shared" si="899"/>
        <v>0.33883764250940512</v>
      </c>
      <c r="L28" s="97">
        <f t="shared" si="899"/>
        <v>0.29636688813953627</v>
      </c>
      <c r="M28" s="97">
        <f t="shared" si="899"/>
        <v>0.26322092582769097</v>
      </c>
      <c r="N28" s="97">
        <f t="shared" si="899"/>
        <v>0.24831177783738712</v>
      </c>
      <c r="O28" s="97">
        <f t="shared" si="899"/>
        <v>0.24038869790692963</v>
      </c>
      <c r="P28" s="97">
        <f t="shared" si="899"/>
        <v>0.23699860645815449</v>
      </c>
      <c r="Q28" s="97">
        <f t="shared" si="899"/>
        <v>0.21504438982598181</v>
      </c>
      <c r="R28" s="97">
        <f t="shared" si="899"/>
        <v>0.18589924576493341</v>
      </c>
      <c r="S28" s="97">
        <f t="shared" si="899"/>
        <v>0.15979612354674519</v>
      </c>
      <c r="T28" s="97">
        <f t="shared" si="899"/>
        <v>0.13792777949376078</v>
      </c>
      <c r="U28" s="97">
        <f t="shared" si="899"/>
        <v>0.13026526202192681</v>
      </c>
      <c r="V28" s="97">
        <f t="shared" si="899"/>
        <v>0.12460332434510442</v>
      </c>
      <c r="W28" s="97">
        <f t="shared" si="899"/>
        <v>0.11204305599300161</v>
      </c>
      <c r="X28" s="97">
        <f t="shared" si="899"/>
        <v>0.1079122731604832</v>
      </c>
      <c r="Y28" s="97">
        <f t="shared" si="899"/>
        <v>0.10462445796893098</v>
      </c>
      <c r="Z28" s="97">
        <f t="shared" si="899"/>
        <v>0.10863457849710063</v>
      </c>
      <c r="AA28" s="97">
        <f t="shared" si="899"/>
        <v>0.10359551109273298</v>
      </c>
      <c r="AB28" s="97">
        <f t="shared" si="899"/>
        <v>0.10307000830647646</v>
      </c>
      <c r="AC28" s="97">
        <f t="shared" si="899"/>
        <v>9.4618026425308477E-2</v>
      </c>
      <c r="AD28" s="97">
        <f t="shared" si="899"/>
        <v>8.5063082558198611E-2</v>
      </c>
      <c r="AE28" s="97">
        <f t="shared" si="899"/>
        <v>6.9512143039497223E-2</v>
      </c>
      <c r="AF28" s="97">
        <f t="shared" si="899"/>
        <v>5.9321651043748425E-2</v>
      </c>
      <c r="AG28" s="97">
        <f t="shared" si="899"/>
        <v>5.5098251004150077E-2</v>
      </c>
      <c r="AH28" s="97">
        <f t="shared" si="899"/>
        <v>4.826314073266761E-2</v>
      </c>
      <c r="AI28" s="97">
        <f t="shared" si="899"/>
        <v>4.597744406506258E-2</v>
      </c>
      <c r="AJ28" s="97">
        <f t="shared" si="899"/>
        <v>3.9294347515847296E-2</v>
      </c>
      <c r="AK28" s="97">
        <f t="shared" si="899"/>
        <v>3.8916205845652696E-2</v>
      </c>
      <c r="AL28" s="97">
        <f t="shared" si="899"/>
        <v>3.2917271633625088E-2</v>
      </c>
      <c r="AM28" s="97">
        <f t="shared" si="899"/>
        <v>2.998711768448999E-2</v>
      </c>
      <c r="AN28" s="97">
        <f t="shared" si="899"/>
        <v>2.2800719179900081E-2</v>
      </c>
      <c r="AO28" s="97">
        <f t="shared" si="899"/>
        <v>1.9938768555756308E-2</v>
      </c>
      <c r="AP28" s="97">
        <f t="shared" si="899"/>
        <v>1.5721197604866344E-2</v>
      </c>
      <c r="AQ28" s="97">
        <f t="shared" si="899"/>
        <v>1.4466760415312288E-2</v>
      </c>
      <c r="AR28" s="97">
        <f t="shared" si="899"/>
        <v>1.3931449971518553E-2</v>
      </c>
      <c r="AS28" s="97">
        <f t="shared" si="899"/>
        <v>1.331370576197218E-2</v>
      </c>
      <c r="AT28" s="97">
        <f t="shared" si="899"/>
        <v>1.2471013582985005E-2</v>
      </c>
      <c r="AU28" s="97">
        <f t="shared" si="899"/>
        <v>1.1520652724725577E-2</v>
      </c>
      <c r="AV28" s="97">
        <f t="shared" si="899"/>
        <v>1.0830450737142247E-2</v>
      </c>
      <c r="AW28" s="97">
        <f t="shared" si="899"/>
        <v>1.0001928488745001E-2</v>
      </c>
      <c r="AX28" s="97">
        <f t="shared" si="899"/>
        <v>9.1609572949685383E-3</v>
      </c>
      <c r="AY28" s="97">
        <f t="shared" si="899"/>
        <v>8.2934336289062962E-3</v>
      </c>
      <c r="AZ28" s="97">
        <f t="shared" si="899"/>
        <v>7.3641502339187133E-3</v>
      </c>
      <c r="BA28" s="97">
        <f t="shared" si="899"/>
        <v>6.3692691803052997E-3</v>
      </c>
      <c r="BB28" s="97">
        <f t="shared" si="899"/>
        <v>5.3264320995709546E-3</v>
      </c>
      <c r="BC28" s="97">
        <f t="shared" si="899"/>
        <v>4.5323029637635388E-3</v>
      </c>
      <c r="BD28" s="97">
        <f t="shared" si="899"/>
        <v>4.0021413163902802E-3</v>
      </c>
      <c r="BE28" s="97">
        <f t="shared" si="899"/>
        <v>3.7312520504316402E-3</v>
      </c>
      <c r="BF28" s="97">
        <f t="shared" si="899"/>
        <v>3.6520847522253006E-3</v>
      </c>
      <c r="BG28" s="97">
        <f t="shared" si="899"/>
        <v>3.64041256115503E-3</v>
      </c>
      <c r="BH28" s="97">
        <f t="shared" si="899"/>
        <v>3.4644851600066731E-3</v>
      </c>
      <c r="BI28" s="97">
        <f t="shared" si="899"/>
        <v>3.0612261818706208E-3</v>
      </c>
      <c r="BJ28" s="97">
        <f t="shared" si="899"/>
        <v>2.8033634311460296E-3</v>
      </c>
      <c r="BK28" s="97">
        <f t="shared" si="899"/>
        <v>2.4451654017734192E-3</v>
      </c>
      <c r="BL28" s="97">
        <f t="shared" si="899"/>
        <v>2.2333399545513277E-3</v>
      </c>
      <c r="BM28" s="97">
        <f t="shared" si="899"/>
        <v>1.9833351484946546E-3</v>
      </c>
      <c r="BN28" s="97">
        <f t="shared" si="899"/>
        <v>1.959321759884558E-3</v>
      </c>
      <c r="BO28" s="97">
        <f t="shared" si="899"/>
        <v>1.7520558088339744E-3</v>
      </c>
      <c r="BP28" s="97">
        <f t="shared" si="906"/>
        <v>1.6063297810585315E-3</v>
      </c>
      <c r="BQ28" s="97">
        <f t="shared" si="907"/>
        <v>1.420320454865287E-3</v>
      </c>
      <c r="BR28" s="97">
        <f t="shared" si="908"/>
        <v>1.4390121386641901E-3</v>
      </c>
      <c r="BS28" s="97">
        <f t="shared" si="909"/>
        <v>1.295334307712448E-3</v>
      </c>
      <c r="BT28" s="97">
        <f t="shared" si="910"/>
        <v>1.232854486552748E-3</v>
      </c>
      <c r="BU28" s="97">
        <f t="shared" si="911"/>
        <v>1.2308846601812491E-3</v>
      </c>
      <c r="BV28" s="97">
        <f t="shared" si="912"/>
        <v>1.3097777352486517E-3</v>
      </c>
      <c r="BW28" s="97">
        <f t="shared" si="913"/>
        <v>1.3484201359894588E-3</v>
      </c>
      <c r="BX28" s="97">
        <f t="shared" si="914"/>
        <v>1.367056629468492E-3</v>
      </c>
      <c r="BY28" s="97" t="e">
        <f t="shared" si="915"/>
        <v>#N/A</v>
      </c>
      <c r="BZ28" s="97" t="e">
        <f t="shared" si="916"/>
        <v>#N/A</v>
      </c>
      <c r="CA28" s="97" t="e">
        <f t="shared" si="917"/>
        <v>#N/A</v>
      </c>
      <c r="CB28" s="97" t="e">
        <f t="shared" si="918"/>
        <v>#N/A</v>
      </c>
      <c r="CC28" s="97" t="e">
        <f t="shared" si="919"/>
        <v>#N/A</v>
      </c>
      <c r="CD28" s="97" t="e">
        <f t="shared" si="920"/>
        <v>#N/A</v>
      </c>
      <c r="CE28" s="97" t="e">
        <f t="shared" si="921"/>
        <v>#N/A</v>
      </c>
      <c r="CF28" s="97" t="e">
        <f t="shared" si="922"/>
        <v>#N/A</v>
      </c>
      <c r="CG28" s="97" t="e">
        <f t="shared" si="923"/>
        <v>#N/A</v>
      </c>
      <c r="CH28" s="97" t="e">
        <f t="shared" si="924"/>
        <v>#N/A</v>
      </c>
      <c r="CI28" s="97" t="e">
        <f t="shared" si="925"/>
        <v>#N/A</v>
      </c>
      <c r="CJ28" s="97" t="e">
        <f t="shared" si="926"/>
        <v>#N/A</v>
      </c>
      <c r="CK28" s="97" t="e">
        <f t="shared" si="927"/>
        <v>#N/A</v>
      </c>
      <c r="CL28" s="97" t="e">
        <f t="shared" si="928"/>
        <v>#N/A</v>
      </c>
      <c r="CM28" s="97" t="e">
        <f t="shared" si="929"/>
        <v>#N/A</v>
      </c>
      <c r="CN28" s="97" t="e">
        <f t="shared" si="930"/>
        <v>#N/A</v>
      </c>
      <c r="CO28" s="97" t="e">
        <f t="shared" si="931"/>
        <v>#N/A</v>
      </c>
      <c r="CP28" s="97" t="e">
        <f t="shared" si="932"/>
        <v>#N/A</v>
      </c>
      <c r="CQ28" s="97" t="e">
        <f t="shared" si="933"/>
        <v>#N/A</v>
      </c>
      <c r="CR28" s="97" t="e">
        <f t="shared" si="934"/>
        <v>#N/A</v>
      </c>
      <c r="CS28" s="97" t="e">
        <f t="shared" si="935"/>
        <v>#N/A</v>
      </c>
      <c r="CT28" s="97" t="e">
        <f t="shared" si="936"/>
        <v>#N/A</v>
      </c>
      <c r="CU28" s="97" t="e">
        <f t="shared" si="937"/>
        <v>#N/A</v>
      </c>
      <c r="CV28" s="97" t="e">
        <f t="shared" si="938"/>
        <v>#N/A</v>
      </c>
      <c r="CW28" s="97" t="e">
        <f t="shared" si="939"/>
        <v>#N/A</v>
      </c>
      <c r="CX28" s="97" t="e">
        <f t="shared" si="940"/>
        <v>#N/A</v>
      </c>
      <c r="CY28" s="97" t="e">
        <f t="shared" si="941"/>
        <v>#N/A</v>
      </c>
      <c r="CZ28" s="97" t="e">
        <f t="shared" si="942"/>
        <v>#N/A</v>
      </c>
      <c r="DA28" s="97" t="e">
        <f t="shared" si="943"/>
        <v>#N/A</v>
      </c>
      <c r="DB28" s="97" t="e">
        <f t="shared" si="944"/>
        <v>#N/A</v>
      </c>
      <c r="DC28" s="97" t="e">
        <f t="shared" si="945"/>
        <v>#N/A</v>
      </c>
      <c r="DD28" s="97" t="e">
        <f t="shared" si="946"/>
        <v>#N/A</v>
      </c>
      <c r="DE28" s="97" t="e">
        <f t="shared" si="947"/>
        <v>#N/A</v>
      </c>
      <c r="DF28" s="97" t="e">
        <f t="shared" si="948"/>
        <v>#N/A</v>
      </c>
      <c r="DG28" s="97" t="e">
        <f t="shared" si="949"/>
        <v>#N/A</v>
      </c>
      <c r="DH28" s="97" t="e">
        <f t="shared" si="950"/>
        <v>#N/A</v>
      </c>
      <c r="DI28" s="97" t="e">
        <f t="shared" si="951"/>
        <v>#N/A</v>
      </c>
      <c r="DJ28" s="97" t="e">
        <f t="shared" si="952"/>
        <v>#N/A</v>
      </c>
      <c r="DK28" s="97" t="e">
        <f t="shared" si="953"/>
        <v>#N/A</v>
      </c>
      <c r="DL28" s="97" t="e">
        <f t="shared" si="954"/>
        <v>#N/A</v>
      </c>
      <c r="DM28" s="97" t="e">
        <f t="shared" si="955"/>
        <v>#N/A</v>
      </c>
      <c r="DN28" s="97" t="e">
        <f t="shared" si="956"/>
        <v>#N/A</v>
      </c>
      <c r="DO28" s="97" t="e">
        <f t="shared" si="957"/>
        <v>#N/A</v>
      </c>
      <c r="DP28" s="97" t="e">
        <f t="shared" si="958"/>
        <v>#N/A</v>
      </c>
      <c r="DQ28" s="97" t="e">
        <f t="shared" si="959"/>
        <v>#N/A</v>
      </c>
      <c r="DR28" s="97" t="e">
        <f t="shared" si="960"/>
        <v>#N/A</v>
      </c>
      <c r="DS28" s="97" t="e">
        <f t="shared" si="961"/>
        <v>#N/A</v>
      </c>
      <c r="DT28" s="97" t="e">
        <f t="shared" si="962"/>
        <v>#N/A</v>
      </c>
      <c r="DU28" s="97" t="e">
        <f t="shared" si="963"/>
        <v>#N/A</v>
      </c>
      <c r="DV28" s="97" t="e">
        <f t="shared" si="964"/>
        <v>#N/A</v>
      </c>
      <c r="DW28" s="97" t="e">
        <f t="shared" si="965"/>
        <v>#N/A</v>
      </c>
      <c r="DX28" s="97" t="e">
        <f t="shared" si="966"/>
        <v>#N/A</v>
      </c>
      <c r="DY28" s="97" t="e">
        <f t="shared" si="967"/>
        <v>#N/A</v>
      </c>
      <c r="DZ28" s="97" t="e">
        <f t="shared" si="968"/>
        <v>#N/A</v>
      </c>
      <c r="EA28" s="97" t="e">
        <f t="shared" si="969"/>
        <v>#N/A</v>
      </c>
      <c r="EB28" s="97" t="e">
        <f t="shared" si="970"/>
        <v>#N/A</v>
      </c>
      <c r="EC28" s="97" t="e">
        <f t="shared" si="971"/>
        <v>#N/A</v>
      </c>
      <c r="ED28" s="97" t="e">
        <f t="shared" si="972"/>
        <v>#N/A</v>
      </c>
      <c r="EE28" s="97" t="e">
        <f t="shared" si="973"/>
        <v>#N/A</v>
      </c>
      <c r="EF28" s="97" t="e">
        <f t="shared" si="974"/>
        <v>#N/A</v>
      </c>
      <c r="EG28" s="97" t="e">
        <f t="shared" si="975"/>
        <v>#N/A</v>
      </c>
      <c r="EH28" s="97" t="e">
        <f t="shared" si="976"/>
        <v>#N/A</v>
      </c>
      <c r="EI28" s="97" t="e">
        <f t="shared" si="977"/>
        <v>#N/A</v>
      </c>
      <c r="EJ28" s="97" t="e">
        <f t="shared" si="978"/>
        <v>#N/A</v>
      </c>
      <c r="EK28" s="97" t="e">
        <f t="shared" si="979"/>
        <v>#N/A</v>
      </c>
      <c r="EL28" s="97" t="e">
        <f t="shared" si="980"/>
        <v>#N/A</v>
      </c>
      <c r="EM28" s="97" t="e">
        <f t="shared" si="981"/>
        <v>#N/A</v>
      </c>
      <c r="EN28" s="97" t="e">
        <f t="shared" si="982"/>
        <v>#N/A</v>
      </c>
      <c r="EO28" s="97" t="e">
        <f t="shared" si="983"/>
        <v>#N/A</v>
      </c>
      <c r="EP28" s="97" t="e">
        <f t="shared" si="984"/>
        <v>#N/A</v>
      </c>
      <c r="EQ28" s="97" t="e">
        <f t="shared" si="985"/>
        <v>#N/A</v>
      </c>
      <c r="ER28" s="97" t="e">
        <f t="shared" si="986"/>
        <v>#N/A</v>
      </c>
      <c r="ES28" s="97" t="e">
        <f t="shared" si="987"/>
        <v>#N/A</v>
      </c>
      <c r="ET28" s="97" t="e">
        <f t="shared" si="988"/>
        <v>#N/A</v>
      </c>
      <c r="EU28" s="97" t="e">
        <f t="shared" si="989"/>
        <v>#N/A</v>
      </c>
      <c r="EV28" s="97" t="e">
        <f t="shared" si="990"/>
        <v>#N/A</v>
      </c>
      <c r="EW28" s="97" t="e">
        <f t="shared" si="991"/>
        <v>#N/A</v>
      </c>
      <c r="EX28" s="97" t="e">
        <f t="shared" si="992"/>
        <v>#N/A</v>
      </c>
      <c r="EY28" s="97" t="e">
        <f t="shared" si="993"/>
        <v>#N/A</v>
      </c>
      <c r="EZ28" s="97" t="e">
        <f t="shared" si="994"/>
        <v>#N/A</v>
      </c>
      <c r="FA28" s="97" t="e">
        <f t="shared" si="995"/>
        <v>#N/A</v>
      </c>
      <c r="FB28" s="97" t="e">
        <f t="shared" si="996"/>
        <v>#N/A</v>
      </c>
      <c r="FC28" s="97" t="e">
        <f t="shared" si="997"/>
        <v>#N/A</v>
      </c>
      <c r="FD28" s="97" t="e">
        <f t="shared" si="998"/>
        <v>#N/A</v>
      </c>
      <c r="FE28" s="97" t="e">
        <f t="shared" si="999"/>
        <v>#N/A</v>
      </c>
      <c r="FF28" s="97" t="e">
        <f t="shared" si="1000"/>
        <v>#N/A</v>
      </c>
      <c r="FG28" s="97" t="e">
        <f t="shared" si="1001"/>
        <v>#N/A</v>
      </c>
      <c r="FH28" s="97" t="e">
        <f t="shared" si="1002"/>
        <v>#N/A</v>
      </c>
      <c r="FI28" s="97" t="e">
        <f t="shared" si="1003"/>
        <v>#N/A</v>
      </c>
      <c r="FJ28" s="97" t="e">
        <f t="shared" si="1004"/>
        <v>#N/A</v>
      </c>
      <c r="FK28" s="97" t="e">
        <f t="shared" si="1005"/>
        <v>#N/A</v>
      </c>
      <c r="FL28" s="97" t="e">
        <f t="shared" si="1006"/>
        <v>#N/A</v>
      </c>
      <c r="FM28" s="97" t="e">
        <f t="shared" si="1007"/>
        <v>#N/A</v>
      </c>
      <c r="FN28" s="97" t="e">
        <f t="shared" si="1008"/>
        <v>#N/A</v>
      </c>
      <c r="FO28" s="97" t="e">
        <f t="shared" si="1009"/>
        <v>#N/A</v>
      </c>
      <c r="FP28" s="97" t="e">
        <f t="shared" si="1010"/>
        <v>#N/A</v>
      </c>
      <c r="FQ28" s="97" t="e">
        <f t="shared" si="1011"/>
        <v>#N/A</v>
      </c>
      <c r="FR28" s="97" t="e">
        <f t="shared" si="1012"/>
        <v>#N/A</v>
      </c>
      <c r="FS28" s="97" t="e">
        <f t="shared" si="1013"/>
        <v>#N/A</v>
      </c>
      <c r="FT28" s="97" t="e">
        <f t="shared" si="1014"/>
        <v>#N/A</v>
      </c>
      <c r="FU28" s="97" t="e">
        <f t="shared" si="1015"/>
        <v>#N/A</v>
      </c>
      <c r="FV28" s="97" t="e">
        <f t="shared" si="1016"/>
        <v>#N/A</v>
      </c>
      <c r="FW28" s="97" t="e">
        <f t="shared" si="1017"/>
        <v>#N/A</v>
      </c>
      <c r="FX28" s="97" t="e">
        <f t="shared" si="1018"/>
        <v>#N/A</v>
      </c>
      <c r="FY28" s="97" t="e">
        <f t="shared" si="1019"/>
        <v>#N/A</v>
      </c>
      <c r="FZ28" s="97" t="e">
        <f t="shared" si="1020"/>
        <v>#N/A</v>
      </c>
      <c r="GA28" s="97" t="e">
        <f t="shared" si="1021"/>
        <v>#N/A</v>
      </c>
      <c r="GB28" s="97" t="e">
        <f t="shared" si="1022"/>
        <v>#N/A</v>
      </c>
      <c r="GC28" s="97" t="e">
        <f t="shared" si="1023"/>
        <v>#N/A</v>
      </c>
      <c r="GD28" s="97" t="e">
        <f t="shared" si="1024"/>
        <v>#N/A</v>
      </c>
      <c r="GE28" s="97" t="e">
        <f t="shared" si="1025"/>
        <v>#N/A</v>
      </c>
      <c r="GF28" s="97" t="e">
        <f t="shared" si="1026"/>
        <v>#N/A</v>
      </c>
      <c r="GG28" s="97" t="e">
        <f t="shared" si="1027"/>
        <v>#N/A</v>
      </c>
      <c r="GH28" s="97" t="e">
        <f t="shared" si="1028"/>
        <v>#N/A</v>
      </c>
      <c r="GI28" s="97" t="e">
        <f t="shared" si="1029"/>
        <v>#N/A</v>
      </c>
      <c r="GJ28" s="97" t="e">
        <f t="shared" si="1030"/>
        <v>#N/A</v>
      </c>
      <c r="GK28" s="97" t="e">
        <f t="shared" si="1031"/>
        <v>#N/A</v>
      </c>
      <c r="GL28" s="97" t="e">
        <f t="shared" si="1032"/>
        <v>#N/A</v>
      </c>
      <c r="GM28" s="97" t="e">
        <f t="shared" si="1033"/>
        <v>#N/A</v>
      </c>
      <c r="GN28" s="97" t="e">
        <f t="shared" si="1034"/>
        <v>#N/A</v>
      </c>
      <c r="GO28" s="97" t="e">
        <f t="shared" si="1035"/>
        <v>#N/A</v>
      </c>
      <c r="GP28" s="97" t="e">
        <f t="shared" si="1036"/>
        <v>#N/A</v>
      </c>
      <c r="GQ28" s="97" t="e">
        <f t="shared" si="1037"/>
        <v>#N/A</v>
      </c>
      <c r="GR28" s="97" t="e">
        <f t="shared" si="1038"/>
        <v>#N/A</v>
      </c>
      <c r="GS28" s="97" t="e">
        <f t="shared" si="1039"/>
        <v>#N/A</v>
      </c>
      <c r="GT28" s="97" t="e">
        <f t="shared" si="1040"/>
        <v>#N/A</v>
      </c>
      <c r="GU28" s="97" t="e">
        <f t="shared" si="1041"/>
        <v>#N/A</v>
      </c>
      <c r="GV28" s="97" t="e">
        <f t="shared" si="1042"/>
        <v>#N/A</v>
      </c>
      <c r="GW28" s="97" t="e">
        <f t="shared" si="1043"/>
        <v>#N/A</v>
      </c>
      <c r="GX28" s="97" t="e">
        <f t="shared" si="1044"/>
        <v>#N/A</v>
      </c>
      <c r="GY28" s="97" t="e">
        <f t="shared" si="1045"/>
        <v>#N/A</v>
      </c>
      <c r="GZ28" s="97" t="e">
        <f t="shared" si="1046"/>
        <v>#N/A</v>
      </c>
      <c r="HA28" s="97" t="e">
        <f t="shared" si="1047"/>
        <v>#N/A</v>
      </c>
      <c r="HB28" s="97" t="e">
        <f t="shared" si="1048"/>
        <v>#N/A</v>
      </c>
      <c r="HC28" s="97" t="e">
        <f t="shared" si="1049"/>
        <v>#N/A</v>
      </c>
      <c r="HD28" s="97" t="e">
        <f t="shared" si="1050"/>
        <v>#N/A</v>
      </c>
      <c r="HE28" s="97" t="e">
        <f t="shared" si="1051"/>
        <v>#N/A</v>
      </c>
      <c r="HF28" s="97" t="e">
        <f t="shared" si="1052"/>
        <v>#N/A</v>
      </c>
      <c r="HG28" s="97" t="e">
        <f t="shared" si="1053"/>
        <v>#N/A</v>
      </c>
      <c r="HH28" s="97" t="e">
        <f t="shared" si="1054"/>
        <v>#N/A</v>
      </c>
      <c r="HI28" s="97" t="e">
        <f t="shared" si="1055"/>
        <v>#N/A</v>
      </c>
      <c r="HJ28" s="97" t="e">
        <f t="shared" si="1056"/>
        <v>#N/A</v>
      </c>
      <c r="HK28" s="97" t="e">
        <f t="shared" si="1057"/>
        <v>#N/A</v>
      </c>
      <c r="HL28" s="97" t="e">
        <f t="shared" si="1058"/>
        <v>#N/A</v>
      </c>
      <c r="HM28" s="97" t="e">
        <f t="shared" si="1059"/>
        <v>#N/A</v>
      </c>
      <c r="HN28" s="97" t="e">
        <f t="shared" si="1060"/>
        <v>#N/A</v>
      </c>
      <c r="HO28" s="97" t="e">
        <f t="shared" si="1061"/>
        <v>#N/A</v>
      </c>
      <c r="HP28" s="97" t="e">
        <f t="shared" si="1062"/>
        <v>#N/A</v>
      </c>
      <c r="HQ28" s="97" t="e">
        <f t="shared" si="1063"/>
        <v>#N/A</v>
      </c>
      <c r="HR28" s="97" t="e">
        <f t="shared" si="1064"/>
        <v>#N/A</v>
      </c>
      <c r="HS28" s="97" t="e">
        <f t="shared" si="1065"/>
        <v>#N/A</v>
      </c>
      <c r="HT28" s="97" t="e">
        <f t="shared" si="1066"/>
        <v>#N/A</v>
      </c>
      <c r="HU28" s="97" t="e">
        <f t="shared" si="1067"/>
        <v>#N/A</v>
      </c>
      <c r="HV28" s="97" t="e">
        <f t="shared" si="1068"/>
        <v>#N/A</v>
      </c>
      <c r="HW28" s="97" t="e">
        <f t="shared" si="1069"/>
        <v>#N/A</v>
      </c>
      <c r="HX28" s="97" t="e">
        <f t="shared" si="1070"/>
        <v>#N/A</v>
      </c>
      <c r="HY28" s="97" t="e">
        <f t="shared" si="1071"/>
        <v>#N/A</v>
      </c>
      <c r="HZ28" s="97" t="e">
        <f t="shared" si="1072"/>
        <v>#N/A</v>
      </c>
      <c r="IA28" s="97" t="e">
        <f t="shared" si="1073"/>
        <v>#N/A</v>
      </c>
      <c r="IB28" s="97" t="e">
        <f t="shared" si="1074"/>
        <v>#N/A</v>
      </c>
      <c r="IC28" s="97" t="e">
        <f t="shared" si="1075"/>
        <v>#N/A</v>
      </c>
      <c r="ID28" s="97" t="e">
        <f t="shared" si="1076"/>
        <v>#N/A</v>
      </c>
      <c r="IE28" s="97" t="e">
        <f t="shared" si="1077"/>
        <v>#N/A</v>
      </c>
      <c r="IF28" s="97" t="e">
        <f t="shared" si="1078"/>
        <v>#N/A</v>
      </c>
      <c r="IG28" s="97" t="e">
        <f t="shared" si="1079"/>
        <v>#N/A</v>
      </c>
      <c r="IH28" s="97" t="e">
        <f t="shared" si="1080"/>
        <v>#N/A</v>
      </c>
      <c r="II28" s="97" t="e">
        <f t="shared" si="1081"/>
        <v>#N/A</v>
      </c>
      <c r="IJ28" s="97" t="e">
        <f t="shared" si="1082"/>
        <v>#N/A</v>
      </c>
      <c r="IK28" s="97" t="e">
        <f t="shared" si="1083"/>
        <v>#N/A</v>
      </c>
      <c r="IL28" s="97" t="e">
        <f t="shared" si="1084"/>
        <v>#N/A</v>
      </c>
      <c r="IM28" s="97" t="e">
        <f t="shared" si="1085"/>
        <v>#N/A</v>
      </c>
      <c r="IN28" s="97" t="e">
        <f t="shared" si="1086"/>
        <v>#N/A</v>
      </c>
      <c r="IO28" s="97" t="e">
        <f t="shared" si="1087"/>
        <v>#N/A</v>
      </c>
      <c r="IP28" s="97" t="e">
        <f t="shared" si="1088"/>
        <v>#N/A</v>
      </c>
      <c r="IQ28" s="97" t="e">
        <f t="shared" si="1089"/>
        <v>#N/A</v>
      </c>
      <c r="IR28" s="97" t="e">
        <f t="shared" si="1090"/>
        <v>#N/A</v>
      </c>
      <c r="IS28" s="97" t="e">
        <f t="shared" si="1091"/>
        <v>#N/A</v>
      </c>
      <c r="IT28" s="97" t="e">
        <f t="shared" si="1092"/>
        <v>#N/A</v>
      </c>
      <c r="IU28" s="97" t="e">
        <f t="shared" si="1093"/>
        <v>#N/A</v>
      </c>
      <c r="IV28" s="97" t="e">
        <f t="shared" si="1094"/>
        <v>#N/A</v>
      </c>
      <c r="IW28" s="97" t="e">
        <f t="shared" si="1095"/>
        <v>#N/A</v>
      </c>
      <c r="IX28" s="97" t="e">
        <f t="shared" si="1096"/>
        <v>#N/A</v>
      </c>
      <c r="IY28" s="97" t="e">
        <f t="shared" si="1097"/>
        <v>#N/A</v>
      </c>
      <c r="IZ28" s="97" t="e">
        <f t="shared" si="1098"/>
        <v>#N/A</v>
      </c>
      <c r="JA28" s="97" t="e">
        <f t="shared" si="1099"/>
        <v>#N/A</v>
      </c>
      <c r="JB28" s="97" t="e">
        <f t="shared" si="1100"/>
        <v>#N/A</v>
      </c>
      <c r="JC28" s="97" t="e">
        <f t="shared" si="1101"/>
        <v>#N/A</v>
      </c>
      <c r="JD28" s="97" t="e">
        <f t="shared" si="1102"/>
        <v>#N/A</v>
      </c>
      <c r="JE28" s="97" t="e">
        <f t="shared" si="1103"/>
        <v>#N/A</v>
      </c>
      <c r="JF28" s="97" t="e">
        <f t="shared" si="1104"/>
        <v>#N/A</v>
      </c>
      <c r="JG28" s="97" t="e">
        <f t="shared" si="1105"/>
        <v>#N/A</v>
      </c>
      <c r="JH28" s="97" t="e">
        <f t="shared" si="1106"/>
        <v>#N/A</v>
      </c>
      <c r="JI28" s="97" t="e">
        <f t="shared" si="1107"/>
        <v>#N/A</v>
      </c>
      <c r="JJ28" s="97" t="e">
        <f t="shared" si="1108"/>
        <v>#N/A</v>
      </c>
      <c r="JK28" s="97" t="e">
        <f t="shared" si="1109"/>
        <v>#N/A</v>
      </c>
      <c r="JL28" s="97" t="e">
        <f t="shared" si="1110"/>
        <v>#N/A</v>
      </c>
      <c r="JM28" s="97" t="e">
        <f t="shared" si="1111"/>
        <v>#N/A</v>
      </c>
      <c r="JN28" s="97" t="e">
        <f t="shared" si="1112"/>
        <v>#N/A</v>
      </c>
      <c r="JO28" s="97" t="e">
        <f t="shared" si="1113"/>
        <v>#N/A</v>
      </c>
      <c r="JP28" s="97" t="e">
        <f t="shared" si="1114"/>
        <v>#N/A</v>
      </c>
      <c r="JQ28" s="97" t="e">
        <f t="shared" si="1115"/>
        <v>#N/A</v>
      </c>
      <c r="JR28" s="97" t="e">
        <f t="shared" si="1116"/>
        <v>#N/A</v>
      </c>
      <c r="JS28" s="97" t="e">
        <f t="shared" si="1117"/>
        <v>#N/A</v>
      </c>
      <c r="JT28" s="97" t="e">
        <f t="shared" si="1118"/>
        <v>#N/A</v>
      </c>
      <c r="JU28" s="97" t="e">
        <f t="shared" si="1119"/>
        <v>#N/A</v>
      </c>
      <c r="JV28" s="97" t="e">
        <f t="shared" si="1120"/>
        <v>#N/A</v>
      </c>
      <c r="JW28" s="97" t="e">
        <f t="shared" si="1121"/>
        <v>#N/A</v>
      </c>
      <c r="JX28" s="97" t="e">
        <f t="shared" si="1122"/>
        <v>#N/A</v>
      </c>
      <c r="JY28" s="97" t="e">
        <f t="shared" si="1123"/>
        <v>#N/A</v>
      </c>
      <c r="JZ28" s="97" t="e">
        <f t="shared" si="1124"/>
        <v>#N/A</v>
      </c>
      <c r="KA28" s="97" t="e">
        <f t="shared" si="1125"/>
        <v>#N/A</v>
      </c>
      <c r="KB28" s="97" t="e">
        <f t="shared" si="1126"/>
        <v>#N/A</v>
      </c>
      <c r="KC28" s="97" t="e">
        <f t="shared" si="1127"/>
        <v>#N/A</v>
      </c>
      <c r="KD28" s="97" t="e">
        <f t="shared" si="1128"/>
        <v>#N/A</v>
      </c>
      <c r="KE28" s="97" t="e">
        <f t="shared" si="1129"/>
        <v>#N/A</v>
      </c>
      <c r="KF28" s="97" t="e">
        <f t="shared" si="1130"/>
        <v>#N/A</v>
      </c>
      <c r="KG28" s="97" t="e">
        <f t="shared" si="1131"/>
        <v>#N/A</v>
      </c>
      <c r="KH28" s="97" t="e">
        <f t="shared" si="1132"/>
        <v>#N/A</v>
      </c>
      <c r="KI28" s="97" t="e">
        <f t="shared" si="1133"/>
        <v>#N/A</v>
      </c>
      <c r="KJ28" s="97" t="e">
        <f t="shared" si="1134"/>
        <v>#N/A</v>
      </c>
      <c r="KK28" s="97" t="e">
        <f t="shared" si="1135"/>
        <v>#N/A</v>
      </c>
      <c r="KL28" s="97" t="e">
        <f t="shared" si="1136"/>
        <v>#N/A</v>
      </c>
      <c r="KM28" s="97" t="e">
        <f t="shared" si="1137"/>
        <v>#N/A</v>
      </c>
      <c r="KN28" s="97" t="e">
        <f t="shared" si="1138"/>
        <v>#N/A</v>
      </c>
    </row>
    <row r="29" spans="1:300" x14ac:dyDescent="0.3">
      <c r="A29" t="str">
        <f t="shared" si="904"/>
        <v>France</v>
      </c>
      <c r="G29" s="97">
        <f t="shared" si="905"/>
        <v>0.39765423754315843</v>
      </c>
      <c r="H29" s="97">
        <f t="shared" si="899"/>
        <v>0.40312670671803741</v>
      </c>
      <c r="I29" s="97">
        <f t="shared" si="899"/>
        <v>0.37867260047842599</v>
      </c>
      <c r="J29" s="97">
        <f t="shared" si="899"/>
        <v>0.36875789015424987</v>
      </c>
      <c r="K29" s="97">
        <f t="shared" si="899"/>
        <v>0.33567704613341093</v>
      </c>
      <c r="L29" s="97">
        <f t="shared" si="899"/>
        <v>0.31051029722650542</v>
      </c>
      <c r="M29" s="97">
        <f t="shared" si="899"/>
        <v>0.26608815985885981</v>
      </c>
      <c r="N29" s="97">
        <f t="shared" si="899"/>
        <v>0.25393700101095401</v>
      </c>
      <c r="O29" s="97">
        <f t="shared" si="899"/>
        <v>0.27760149339840062</v>
      </c>
      <c r="P29" s="97">
        <f t="shared" si="899"/>
        <v>0.29554384548778612</v>
      </c>
      <c r="Q29" s="97">
        <f t="shared" si="899"/>
        <v>0.30609649062663807</v>
      </c>
      <c r="R29" s="97">
        <f t="shared" si="899"/>
        <v>0.30112166893371101</v>
      </c>
      <c r="S29" s="97">
        <f t="shared" ref="S29:BO31" si="1139">AVERAGE(Q18:S18)</f>
        <v>0.29396869332428072</v>
      </c>
      <c r="T29" s="97">
        <f t="shared" si="1139"/>
        <v>0.27331154150562659</v>
      </c>
      <c r="U29" s="97">
        <f t="shared" si="1139"/>
        <v>0.25054252303597807</v>
      </c>
      <c r="V29" s="97">
        <f t="shared" si="1139"/>
        <v>0.24389048790417589</v>
      </c>
      <c r="W29" s="97">
        <f t="shared" si="1139"/>
        <v>0.2436602687277972</v>
      </c>
      <c r="X29" s="97">
        <f t="shared" si="1139"/>
        <v>0.23587268907762363</v>
      </c>
      <c r="Y29" s="97">
        <f t="shared" si="1139"/>
        <v>0.21628649952229098</v>
      </c>
      <c r="Z29" s="97">
        <f t="shared" si="1139"/>
        <v>0.19514708892569019</v>
      </c>
      <c r="AA29" s="97">
        <f t="shared" si="1139"/>
        <v>0.17484424620090397</v>
      </c>
      <c r="AB29" s="97">
        <f t="shared" si="1139"/>
        <v>0.16257958396423269</v>
      </c>
      <c r="AC29" s="97">
        <f t="shared" si="1139"/>
        <v>0.16451900409310513</v>
      </c>
      <c r="AD29" s="97">
        <f t="shared" si="1139"/>
        <v>0.17888349122783689</v>
      </c>
      <c r="AE29" s="97">
        <f t="shared" si="1139"/>
        <v>0.19541334333257318</v>
      </c>
      <c r="AF29" s="97">
        <f t="shared" si="1139"/>
        <v>0.19410331365819902</v>
      </c>
      <c r="AG29" s="97" t="e">
        <f t="shared" si="1139"/>
        <v>#N/A</v>
      </c>
      <c r="AH29" s="97" t="e">
        <f t="shared" si="1139"/>
        <v>#N/A</v>
      </c>
      <c r="AI29" s="97" t="e">
        <f t="shared" si="1139"/>
        <v>#N/A</v>
      </c>
      <c r="AJ29" s="97" t="e">
        <f t="shared" si="1139"/>
        <v>#N/A</v>
      </c>
      <c r="AK29" s="97" t="e">
        <f t="shared" si="1139"/>
        <v>#N/A</v>
      </c>
      <c r="AL29" s="97" t="e">
        <f t="shared" si="1139"/>
        <v>#N/A</v>
      </c>
      <c r="AM29" s="97" t="e">
        <f t="shared" si="1139"/>
        <v>#N/A</v>
      </c>
      <c r="AN29" s="97" t="e">
        <f t="shared" si="1139"/>
        <v>#N/A</v>
      </c>
      <c r="AO29" s="97" t="e">
        <f t="shared" si="1139"/>
        <v>#N/A</v>
      </c>
      <c r="AP29" s="97" t="e">
        <f t="shared" si="1139"/>
        <v>#N/A</v>
      </c>
      <c r="AQ29" s="97" t="e">
        <f t="shared" si="1139"/>
        <v>#N/A</v>
      </c>
      <c r="AR29" s="97" t="e">
        <f t="shared" si="1139"/>
        <v>#N/A</v>
      </c>
      <c r="AS29" s="97" t="e">
        <f t="shared" si="1139"/>
        <v>#N/A</v>
      </c>
      <c r="AT29" s="97" t="e">
        <f t="shared" si="1139"/>
        <v>#N/A</v>
      </c>
      <c r="AU29" s="97" t="e">
        <f t="shared" si="1139"/>
        <v>#N/A</v>
      </c>
      <c r="AV29" s="97" t="e">
        <f t="shared" si="1139"/>
        <v>#N/A</v>
      </c>
      <c r="AW29" s="97" t="e">
        <f t="shared" si="1139"/>
        <v>#N/A</v>
      </c>
      <c r="AX29" s="97" t="e">
        <f t="shared" si="1139"/>
        <v>#N/A</v>
      </c>
      <c r="AY29" s="97" t="e">
        <f t="shared" si="1139"/>
        <v>#N/A</v>
      </c>
      <c r="AZ29" s="97" t="e">
        <f t="shared" si="1139"/>
        <v>#N/A</v>
      </c>
      <c r="BA29" s="97" t="e">
        <f t="shared" si="1139"/>
        <v>#N/A</v>
      </c>
      <c r="BB29" s="97" t="e">
        <f t="shared" si="1139"/>
        <v>#N/A</v>
      </c>
      <c r="BC29" s="97" t="e">
        <f t="shared" si="1139"/>
        <v>#N/A</v>
      </c>
      <c r="BD29" s="97" t="e">
        <f t="shared" si="1139"/>
        <v>#N/A</v>
      </c>
      <c r="BE29" s="97" t="e">
        <f t="shared" si="1139"/>
        <v>#N/A</v>
      </c>
      <c r="BF29" s="97" t="e">
        <f t="shared" si="1139"/>
        <v>#N/A</v>
      </c>
      <c r="BG29" s="97" t="e">
        <f t="shared" si="1139"/>
        <v>#N/A</v>
      </c>
      <c r="BH29" s="97" t="e">
        <f t="shared" si="1139"/>
        <v>#N/A</v>
      </c>
      <c r="BI29" s="97" t="e">
        <f t="shared" si="1139"/>
        <v>#N/A</v>
      </c>
      <c r="BJ29" s="97" t="e">
        <f t="shared" si="1139"/>
        <v>#N/A</v>
      </c>
      <c r="BK29" s="97" t="e">
        <f t="shared" si="1139"/>
        <v>#N/A</v>
      </c>
      <c r="BL29" s="97" t="e">
        <f t="shared" si="1139"/>
        <v>#N/A</v>
      </c>
      <c r="BM29" s="97" t="e">
        <f t="shared" si="1139"/>
        <v>#N/A</v>
      </c>
      <c r="BN29" s="97" t="e">
        <f t="shared" si="1139"/>
        <v>#N/A</v>
      </c>
      <c r="BO29" s="97" t="e">
        <f t="shared" si="1139"/>
        <v>#N/A</v>
      </c>
      <c r="BP29" s="97" t="e">
        <f t="shared" si="906"/>
        <v>#N/A</v>
      </c>
      <c r="BQ29" s="97" t="e">
        <f t="shared" si="907"/>
        <v>#N/A</v>
      </c>
      <c r="BR29" s="97" t="e">
        <f t="shared" si="908"/>
        <v>#N/A</v>
      </c>
      <c r="BS29" s="97" t="e">
        <f t="shared" si="909"/>
        <v>#N/A</v>
      </c>
      <c r="BT29" s="97" t="e">
        <f t="shared" si="910"/>
        <v>#N/A</v>
      </c>
      <c r="BU29" s="97" t="e">
        <f t="shared" si="911"/>
        <v>#N/A</v>
      </c>
      <c r="BV29" s="97" t="e">
        <f t="shared" si="912"/>
        <v>#N/A</v>
      </c>
      <c r="BW29" s="97" t="e">
        <f t="shared" si="913"/>
        <v>#N/A</v>
      </c>
      <c r="BX29" s="97" t="e">
        <f t="shared" si="914"/>
        <v>#N/A</v>
      </c>
      <c r="BY29" s="97" t="e">
        <f t="shared" si="915"/>
        <v>#N/A</v>
      </c>
      <c r="BZ29" s="97" t="e">
        <f t="shared" si="916"/>
        <v>#N/A</v>
      </c>
      <c r="CA29" s="97" t="e">
        <f t="shared" si="917"/>
        <v>#N/A</v>
      </c>
      <c r="CB29" s="97" t="e">
        <f t="shared" si="918"/>
        <v>#N/A</v>
      </c>
      <c r="CC29" s="97" t="e">
        <f t="shared" si="919"/>
        <v>#N/A</v>
      </c>
      <c r="CD29" s="97" t="e">
        <f t="shared" si="920"/>
        <v>#N/A</v>
      </c>
      <c r="CE29" s="97" t="e">
        <f t="shared" si="921"/>
        <v>#N/A</v>
      </c>
      <c r="CF29" s="97" t="e">
        <f t="shared" si="922"/>
        <v>#N/A</v>
      </c>
      <c r="CG29" s="97" t="e">
        <f t="shared" si="923"/>
        <v>#N/A</v>
      </c>
      <c r="CH29" s="97" t="e">
        <f t="shared" si="924"/>
        <v>#N/A</v>
      </c>
      <c r="CI29" s="97" t="e">
        <f t="shared" si="925"/>
        <v>#N/A</v>
      </c>
      <c r="CJ29" s="97" t="e">
        <f t="shared" si="926"/>
        <v>#N/A</v>
      </c>
      <c r="CK29" s="97" t="e">
        <f t="shared" si="927"/>
        <v>#N/A</v>
      </c>
      <c r="CL29" s="97" t="e">
        <f t="shared" si="928"/>
        <v>#N/A</v>
      </c>
      <c r="CM29" s="97" t="e">
        <f t="shared" si="929"/>
        <v>#N/A</v>
      </c>
      <c r="CN29" s="97" t="e">
        <f t="shared" si="930"/>
        <v>#N/A</v>
      </c>
      <c r="CO29" s="97" t="e">
        <f t="shared" si="931"/>
        <v>#N/A</v>
      </c>
      <c r="CP29" s="97" t="e">
        <f t="shared" si="932"/>
        <v>#N/A</v>
      </c>
      <c r="CQ29" s="97" t="e">
        <f t="shared" si="933"/>
        <v>#N/A</v>
      </c>
      <c r="CR29" s="97" t="e">
        <f t="shared" si="934"/>
        <v>#N/A</v>
      </c>
      <c r="CS29" s="97" t="e">
        <f t="shared" si="935"/>
        <v>#N/A</v>
      </c>
      <c r="CT29" s="97" t="e">
        <f t="shared" si="936"/>
        <v>#N/A</v>
      </c>
      <c r="CU29" s="97" t="e">
        <f t="shared" si="937"/>
        <v>#N/A</v>
      </c>
      <c r="CV29" s="97" t="e">
        <f t="shared" si="938"/>
        <v>#N/A</v>
      </c>
      <c r="CW29" s="97" t="e">
        <f t="shared" si="939"/>
        <v>#N/A</v>
      </c>
      <c r="CX29" s="97" t="e">
        <f t="shared" si="940"/>
        <v>#N/A</v>
      </c>
      <c r="CY29" s="97" t="e">
        <f t="shared" si="941"/>
        <v>#N/A</v>
      </c>
      <c r="CZ29" s="97" t="e">
        <f t="shared" si="942"/>
        <v>#N/A</v>
      </c>
      <c r="DA29" s="97" t="e">
        <f t="shared" si="943"/>
        <v>#N/A</v>
      </c>
      <c r="DB29" s="97" t="e">
        <f t="shared" si="944"/>
        <v>#N/A</v>
      </c>
      <c r="DC29" s="97" t="e">
        <f t="shared" si="945"/>
        <v>#N/A</v>
      </c>
      <c r="DD29" s="97" t="e">
        <f t="shared" si="946"/>
        <v>#N/A</v>
      </c>
      <c r="DE29" s="97" t="e">
        <f t="shared" si="947"/>
        <v>#N/A</v>
      </c>
      <c r="DF29" s="97" t="e">
        <f t="shared" si="948"/>
        <v>#N/A</v>
      </c>
      <c r="DG29" s="97" t="e">
        <f t="shared" si="949"/>
        <v>#N/A</v>
      </c>
      <c r="DH29" s="97" t="e">
        <f t="shared" si="950"/>
        <v>#N/A</v>
      </c>
      <c r="DI29" s="97" t="e">
        <f t="shared" si="951"/>
        <v>#N/A</v>
      </c>
      <c r="DJ29" s="97" t="e">
        <f t="shared" si="952"/>
        <v>#N/A</v>
      </c>
      <c r="DK29" s="97" t="e">
        <f t="shared" si="953"/>
        <v>#N/A</v>
      </c>
      <c r="DL29" s="97" t="e">
        <f t="shared" si="954"/>
        <v>#N/A</v>
      </c>
      <c r="DM29" s="97" t="e">
        <f t="shared" si="955"/>
        <v>#N/A</v>
      </c>
      <c r="DN29" s="97" t="e">
        <f t="shared" si="956"/>
        <v>#N/A</v>
      </c>
      <c r="DO29" s="97" t="e">
        <f t="shared" si="957"/>
        <v>#N/A</v>
      </c>
      <c r="DP29" s="97" t="e">
        <f t="shared" si="958"/>
        <v>#N/A</v>
      </c>
      <c r="DQ29" s="97" t="e">
        <f t="shared" si="959"/>
        <v>#N/A</v>
      </c>
      <c r="DR29" s="97" t="e">
        <f t="shared" si="960"/>
        <v>#N/A</v>
      </c>
      <c r="DS29" s="97" t="e">
        <f t="shared" si="961"/>
        <v>#N/A</v>
      </c>
      <c r="DT29" s="97" t="e">
        <f t="shared" si="962"/>
        <v>#N/A</v>
      </c>
      <c r="DU29" s="97" t="e">
        <f t="shared" si="963"/>
        <v>#N/A</v>
      </c>
      <c r="DV29" s="97" t="e">
        <f t="shared" si="964"/>
        <v>#N/A</v>
      </c>
      <c r="DW29" s="97" t="e">
        <f t="shared" si="965"/>
        <v>#N/A</v>
      </c>
      <c r="DX29" s="97" t="e">
        <f t="shared" si="966"/>
        <v>#N/A</v>
      </c>
      <c r="DY29" s="97" t="e">
        <f t="shared" si="967"/>
        <v>#N/A</v>
      </c>
      <c r="DZ29" s="97" t="e">
        <f t="shared" si="968"/>
        <v>#N/A</v>
      </c>
      <c r="EA29" s="97" t="e">
        <f t="shared" si="969"/>
        <v>#N/A</v>
      </c>
      <c r="EB29" s="97" t="e">
        <f t="shared" si="970"/>
        <v>#N/A</v>
      </c>
      <c r="EC29" s="97" t="e">
        <f t="shared" si="971"/>
        <v>#N/A</v>
      </c>
      <c r="ED29" s="97" t="e">
        <f t="shared" si="972"/>
        <v>#N/A</v>
      </c>
      <c r="EE29" s="97" t="e">
        <f t="shared" si="973"/>
        <v>#N/A</v>
      </c>
      <c r="EF29" s="97" t="e">
        <f t="shared" si="974"/>
        <v>#N/A</v>
      </c>
      <c r="EG29" s="97" t="e">
        <f t="shared" si="975"/>
        <v>#N/A</v>
      </c>
      <c r="EH29" s="97" t="e">
        <f t="shared" si="976"/>
        <v>#N/A</v>
      </c>
      <c r="EI29" s="97" t="e">
        <f t="shared" si="977"/>
        <v>#N/A</v>
      </c>
      <c r="EJ29" s="97" t="e">
        <f t="shared" si="978"/>
        <v>#N/A</v>
      </c>
      <c r="EK29" s="97" t="e">
        <f t="shared" si="979"/>
        <v>#N/A</v>
      </c>
      <c r="EL29" s="97" t="e">
        <f t="shared" si="980"/>
        <v>#N/A</v>
      </c>
      <c r="EM29" s="97" t="e">
        <f t="shared" si="981"/>
        <v>#N/A</v>
      </c>
      <c r="EN29" s="97" t="e">
        <f t="shared" si="982"/>
        <v>#N/A</v>
      </c>
      <c r="EO29" s="97" t="e">
        <f t="shared" si="983"/>
        <v>#N/A</v>
      </c>
      <c r="EP29" s="97" t="e">
        <f t="shared" si="984"/>
        <v>#N/A</v>
      </c>
      <c r="EQ29" s="97" t="e">
        <f t="shared" si="985"/>
        <v>#N/A</v>
      </c>
      <c r="ER29" s="97" t="e">
        <f t="shared" si="986"/>
        <v>#N/A</v>
      </c>
      <c r="ES29" s="97" t="e">
        <f t="shared" si="987"/>
        <v>#N/A</v>
      </c>
      <c r="ET29" s="97" t="e">
        <f t="shared" si="988"/>
        <v>#N/A</v>
      </c>
      <c r="EU29" s="97" t="e">
        <f t="shared" si="989"/>
        <v>#N/A</v>
      </c>
      <c r="EV29" s="97" t="e">
        <f t="shared" si="990"/>
        <v>#N/A</v>
      </c>
      <c r="EW29" s="97" t="e">
        <f t="shared" si="991"/>
        <v>#N/A</v>
      </c>
      <c r="EX29" s="97" t="e">
        <f t="shared" si="992"/>
        <v>#N/A</v>
      </c>
      <c r="EY29" s="97" t="e">
        <f t="shared" si="993"/>
        <v>#N/A</v>
      </c>
      <c r="EZ29" s="97" t="e">
        <f t="shared" si="994"/>
        <v>#N/A</v>
      </c>
      <c r="FA29" s="97" t="e">
        <f t="shared" si="995"/>
        <v>#N/A</v>
      </c>
      <c r="FB29" s="97" t="e">
        <f t="shared" si="996"/>
        <v>#N/A</v>
      </c>
      <c r="FC29" s="97" t="e">
        <f t="shared" si="997"/>
        <v>#N/A</v>
      </c>
      <c r="FD29" s="97" t="e">
        <f t="shared" si="998"/>
        <v>#N/A</v>
      </c>
      <c r="FE29" s="97" t="e">
        <f t="shared" si="999"/>
        <v>#N/A</v>
      </c>
      <c r="FF29" s="97" t="e">
        <f t="shared" si="1000"/>
        <v>#N/A</v>
      </c>
      <c r="FG29" s="97" t="e">
        <f t="shared" si="1001"/>
        <v>#N/A</v>
      </c>
      <c r="FH29" s="97" t="e">
        <f t="shared" si="1002"/>
        <v>#N/A</v>
      </c>
      <c r="FI29" s="97" t="e">
        <f t="shared" si="1003"/>
        <v>#N/A</v>
      </c>
      <c r="FJ29" s="97" t="e">
        <f t="shared" si="1004"/>
        <v>#N/A</v>
      </c>
      <c r="FK29" s="97" t="e">
        <f t="shared" si="1005"/>
        <v>#N/A</v>
      </c>
      <c r="FL29" s="97" t="e">
        <f t="shared" si="1006"/>
        <v>#N/A</v>
      </c>
      <c r="FM29" s="97" t="e">
        <f t="shared" si="1007"/>
        <v>#N/A</v>
      </c>
      <c r="FN29" s="97" t="e">
        <f t="shared" si="1008"/>
        <v>#N/A</v>
      </c>
      <c r="FO29" s="97" t="e">
        <f t="shared" si="1009"/>
        <v>#N/A</v>
      </c>
      <c r="FP29" s="97" t="e">
        <f t="shared" si="1010"/>
        <v>#N/A</v>
      </c>
      <c r="FQ29" s="97" t="e">
        <f t="shared" si="1011"/>
        <v>#N/A</v>
      </c>
      <c r="FR29" s="97" t="e">
        <f t="shared" si="1012"/>
        <v>#N/A</v>
      </c>
      <c r="FS29" s="97" t="e">
        <f t="shared" si="1013"/>
        <v>#N/A</v>
      </c>
      <c r="FT29" s="97" t="e">
        <f t="shared" si="1014"/>
        <v>#N/A</v>
      </c>
      <c r="FU29" s="97" t="e">
        <f t="shared" si="1015"/>
        <v>#N/A</v>
      </c>
      <c r="FV29" s="97" t="e">
        <f t="shared" si="1016"/>
        <v>#N/A</v>
      </c>
      <c r="FW29" s="97" t="e">
        <f t="shared" si="1017"/>
        <v>#N/A</v>
      </c>
      <c r="FX29" s="97" t="e">
        <f t="shared" si="1018"/>
        <v>#N/A</v>
      </c>
      <c r="FY29" s="97" t="e">
        <f t="shared" si="1019"/>
        <v>#N/A</v>
      </c>
      <c r="FZ29" s="97" t="e">
        <f t="shared" si="1020"/>
        <v>#N/A</v>
      </c>
      <c r="GA29" s="97" t="e">
        <f t="shared" si="1021"/>
        <v>#N/A</v>
      </c>
      <c r="GB29" s="97" t="e">
        <f t="shared" si="1022"/>
        <v>#N/A</v>
      </c>
      <c r="GC29" s="97" t="e">
        <f t="shared" si="1023"/>
        <v>#N/A</v>
      </c>
      <c r="GD29" s="97" t="e">
        <f t="shared" si="1024"/>
        <v>#N/A</v>
      </c>
      <c r="GE29" s="97" t="e">
        <f t="shared" si="1025"/>
        <v>#N/A</v>
      </c>
      <c r="GF29" s="97" t="e">
        <f t="shared" si="1026"/>
        <v>#N/A</v>
      </c>
      <c r="GG29" s="97" t="e">
        <f t="shared" si="1027"/>
        <v>#N/A</v>
      </c>
      <c r="GH29" s="97" t="e">
        <f t="shared" si="1028"/>
        <v>#N/A</v>
      </c>
      <c r="GI29" s="97" t="e">
        <f t="shared" si="1029"/>
        <v>#N/A</v>
      </c>
      <c r="GJ29" s="97" t="e">
        <f t="shared" si="1030"/>
        <v>#N/A</v>
      </c>
      <c r="GK29" s="97" t="e">
        <f t="shared" si="1031"/>
        <v>#N/A</v>
      </c>
      <c r="GL29" s="97" t="e">
        <f t="shared" si="1032"/>
        <v>#N/A</v>
      </c>
      <c r="GM29" s="97" t="e">
        <f t="shared" si="1033"/>
        <v>#N/A</v>
      </c>
      <c r="GN29" s="97" t="e">
        <f t="shared" si="1034"/>
        <v>#N/A</v>
      </c>
      <c r="GO29" s="97" t="e">
        <f t="shared" si="1035"/>
        <v>#N/A</v>
      </c>
      <c r="GP29" s="97" t="e">
        <f t="shared" si="1036"/>
        <v>#N/A</v>
      </c>
      <c r="GQ29" s="97" t="e">
        <f t="shared" si="1037"/>
        <v>#N/A</v>
      </c>
      <c r="GR29" s="97" t="e">
        <f t="shared" si="1038"/>
        <v>#N/A</v>
      </c>
      <c r="GS29" s="97" t="e">
        <f t="shared" si="1039"/>
        <v>#N/A</v>
      </c>
      <c r="GT29" s="97" t="e">
        <f t="shared" si="1040"/>
        <v>#N/A</v>
      </c>
      <c r="GU29" s="97" t="e">
        <f t="shared" si="1041"/>
        <v>#N/A</v>
      </c>
      <c r="GV29" s="97" t="e">
        <f t="shared" si="1042"/>
        <v>#N/A</v>
      </c>
      <c r="GW29" s="97" t="e">
        <f t="shared" si="1043"/>
        <v>#N/A</v>
      </c>
      <c r="GX29" s="97" t="e">
        <f t="shared" si="1044"/>
        <v>#N/A</v>
      </c>
      <c r="GY29" s="97" t="e">
        <f t="shared" si="1045"/>
        <v>#N/A</v>
      </c>
      <c r="GZ29" s="97" t="e">
        <f t="shared" si="1046"/>
        <v>#N/A</v>
      </c>
      <c r="HA29" s="97" t="e">
        <f t="shared" si="1047"/>
        <v>#N/A</v>
      </c>
      <c r="HB29" s="97" t="e">
        <f t="shared" si="1048"/>
        <v>#N/A</v>
      </c>
      <c r="HC29" s="97" t="e">
        <f t="shared" si="1049"/>
        <v>#N/A</v>
      </c>
      <c r="HD29" s="97" t="e">
        <f t="shared" si="1050"/>
        <v>#N/A</v>
      </c>
      <c r="HE29" s="97" t="e">
        <f t="shared" si="1051"/>
        <v>#N/A</v>
      </c>
      <c r="HF29" s="97" t="e">
        <f t="shared" si="1052"/>
        <v>#N/A</v>
      </c>
      <c r="HG29" s="97" t="e">
        <f t="shared" si="1053"/>
        <v>#N/A</v>
      </c>
      <c r="HH29" s="97" t="e">
        <f t="shared" si="1054"/>
        <v>#N/A</v>
      </c>
      <c r="HI29" s="97" t="e">
        <f t="shared" si="1055"/>
        <v>#N/A</v>
      </c>
      <c r="HJ29" s="97" t="e">
        <f t="shared" si="1056"/>
        <v>#N/A</v>
      </c>
      <c r="HK29" s="97" t="e">
        <f t="shared" si="1057"/>
        <v>#N/A</v>
      </c>
      <c r="HL29" s="97" t="e">
        <f t="shared" si="1058"/>
        <v>#N/A</v>
      </c>
      <c r="HM29" s="97" t="e">
        <f t="shared" si="1059"/>
        <v>#N/A</v>
      </c>
      <c r="HN29" s="97" t="e">
        <f t="shared" si="1060"/>
        <v>#N/A</v>
      </c>
      <c r="HO29" s="97" t="e">
        <f t="shared" si="1061"/>
        <v>#N/A</v>
      </c>
      <c r="HP29" s="97" t="e">
        <f t="shared" si="1062"/>
        <v>#N/A</v>
      </c>
      <c r="HQ29" s="97" t="e">
        <f t="shared" si="1063"/>
        <v>#N/A</v>
      </c>
      <c r="HR29" s="97" t="e">
        <f t="shared" si="1064"/>
        <v>#N/A</v>
      </c>
      <c r="HS29" s="97" t="e">
        <f t="shared" si="1065"/>
        <v>#N/A</v>
      </c>
      <c r="HT29" s="97" t="e">
        <f t="shared" si="1066"/>
        <v>#N/A</v>
      </c>
      <c r="HU29" s="97" t="e">
        <f t="shared" si="1067"/>
        <v>#N/A</v>
      </c>
      <c r="HV29" s="97" t="e">
        <f t="shared" si="1068"/>
        <v>#N/A</v>
      </c>
      <c r="HW29" s="97" t="e">
        <f t="shared" si="1069"/>
        <v>#N/A</v>
      </c>
      <c r="HX29" s="97" t="e">
        <f t="shared" si="1070"/>
        <v>#N/A</v>
      </c>
      <c r="HY29" s="97" t="e">
        <f t="shared" si="1071"/>
        <v>#N/A</v>
      </c>
      <c r="HZ29" s="97" t="e">
        <f t="shared" si="1072"/>
        <v>#N/A</v>
      </c>
      <c r="IA29" s="97" t="e">
        <f t="shared" si="1073"/>
        <v>#N/A</v>
      </c>
      <c r="IB29" s="97" t="e">
        <f t="shared" si="1074"/>
        <v>#N/A</v>
      </c>
      <c r="IC29" s="97" t="e">
        <f t="shared" si="1075"/>
        <v>#N/A</v>
      </c>
      <c r="ID29" s="97" t="e">
        <f t="shared" si="1076"/>
        <v>#N/A</v>
      </c>
      <c r="IE29" s="97" t="e">
        <f t="shared" si="1077"/>
        <v>#N/A</v>
      </c>
      <c r="IF29" s="97" t="e">
        <f t="shared" si="1078"/>
        <v>#N/A</v>
      </c>
      <c r="IG29" s="97" t="e">
        <f t="shared" si="1079"/>
        <v>#N/A</v>
      </c>
      <c r="IH29" s="97" t="e">
        <f t="shared" si="1080"/>
        <v>#N/A</v>
      </c>
      <c r="II29" s="97" t="e">
        <f t="shared" si="1081"/>
        <v>#N/A</v>
      </c>
      <c r="IJ29" s="97" t="e">
        <f t="shared" si="1082"/>
        <v>#N/A</v>
      </c>
      <c r="IK29" s="97" t="e">
        <f t="shared" si="1083"/>
        <v>#N/A</v>
      </c>
      <c r="IL29" s="97" t="e">
        <f t="shared" si="1084"/>
        <v>#N/A</v>
      </c>
      <c r="IM29" s="97" t="e">
        <f t="shared" si="1085"/>
        <v>#N/A</v>
      </c>
      <c r="IN29" s="97" t="e">
        <f t="shared" si="1086"/>
        <v>#N/A</v>
      </c>
      <c r="IO29" s="97" t="e">
        <f t="shared" si="1087"/>
        <v>#N/A</v>
      </c>
      <c r="IP29" s="97" t="e">
        <f t="shared" si="1088"/>
        <v>#N/A</v>
      </c>
      <c r="IQ29" s="97" t="e">
        <f t="shared" si="1089"/>
        <v>#N/A</v>
      </c>
      <c r="IR29" s="97" t="e">
        <f t="shared" si="1090"/>
        <v>#N/A</v>
      </c>
      <c r="IS29" s="97" t="e">
        <f t="shared" si="1091"/>
        <v>#N/A</v>
      </c>
      <c r="IT29" s="97" t="e">
        <f t="shared" si="1092"/>
        <v>#N/A</v>
      </c>
      <c r="IU29" s="97" t="e">
        <f t="shared" si="1093"/>
        <v>#N/A</v>
      </c>
      <c r="IV29" s="97" t="e">
        <f t="shared" si="1094"/>
        <v>#N/A</v>
      </c>
      <c r="IW29" s="97" t="e">
        <f t="shared" si="1095"/>
        <v>#N/A</v>
      </c>
      <c r="IX29" s="97" t="e">
        <f t="shared" si="1096"/>
        <v>#N/A</v>
      </c>
      <c r="IY29" s="97" t="e">
        <f t="shared" si="1097"/>
        <v>#N/A</v>
      </c>
      <c r="IZ29" s="97" t="e">
        <f t="shared" si="1098"/>
        <v>#N/A</v>
      </c>
      <c r="JA29" s="97" t="e">
        <f t="shared" si="1099"/>
        <v>#N/A</v>
      </c>
      <c r="JB29" s="97" t="e">
        <f t="shared" si="1100"/>
        <v>#N/A</v>
      </c>
      <c r="JC29" s="97" t="e">
        <f t="shared" si="1101"/>
        <v>#N/A</v>
      </c>
      <c r="JD29" s="97" t="e">
        <f t="shared" si="1102"/>
        <v>#N/A</v>
      </c>
      <c r="JE29" s="97" t="e">
        <f t="shared" si="1103"/>
        <v>#N/A</v>
      </c>
      <c r="JF29" s="97" t="e">
        <f t="shared" si="1104"/>
        <v>#N/A</v>
      </c>
      <c r="JG29" s="97" t="e">
        <f t="shared" si="1105"/>
        <v>#N/A</v>
      </c>
      <c r="JH29" s="97" t="e">
        <f t="shared" si="1106"/>
        <v>#N/A</v>
      </c>
      <c r="JI29" s="97" t="e">
        <f t="shared" si="1107"/>
        <v>#N/A</v>
      </c>
      <c r="JJ29" s="97" t="e">
        <f t="shared" si="1108"/>
        <v>#N/A</v>
      </c>
      <c r="JK29" s="97" t="e">
        <f t="shared" si="1109"/>
        <v>#N/A</v>
      </c>
      <c r="JL29" s="97" t="e">
        <f t="shared" si="1110"/>
        <v>#N/A</v>
      </c>
      <c r="JM29" s="97" t="e">
        <f t="shared" si="1111"/>
        <v>#N/A</v>
      </c>
      <c r="JN29" s="97" t="e">
        <f t="shared" si="1112"/>
        <v>#N/A</v>
      </c>
      <c r="JO29" s="97" t="e">
        <f t="shared" si="1113"/>
        <v>#N/A</v>
      </c>
      <c r="JP29" s="97" t="e">
        <f t="shared" si="1114"/>
        <v>#N/A</v>
      </c>
      <c r="JQ29" s="97" t="e">
        <f t="shared" si="1115"/>
        <v>#N/A</v>
      </c>
      <c r="JR29" s="97" t="e">
        <f t="shared" si="1116"/>
        <v>#N/A</v>
      </c>
      <c r="JS29" s="97" t="e">
        <f t="shared" si="1117"/>
        <v>#N/A</v>
      </c>
      <c r="JT29" s="97" t="e">
        <f t="shared" si="1118"/>
        <v>#N/A</v>
      </c>
      <c r="JU29" s="97" t="e">
        <f t="shared" si="1119"/>
        <v>#N/A</v>
      </c>
      <c r="JV29" s="97" t="e">
        <f t="shared" si="1120"/>
        <v>#N/A</v>
      </c>
      <c r="JW29" s="97" t="e">
        <f t="shared" si="1121"/>
        <v>#N/A</v>
      </c>
      <c r="JX29" s="97" t="e">
        <f t="shared" si="1122"/>
        <v>#N/A</v>
      </c>
      <c r="JY29" s="97" t="e">
        <f t="shared" si="1123"/>
        <v>#N/A</v>
      </c>
      <c r="JZ29" s="97" t="e">
        <f t="shared" si="1124"/>
        <v>#N/A</v>
      </c>
      <c r="KA29" s="97" t="e">
        <f t="shared" si="1125"/>
        <v>#N/A</v>
      </c>
      <c r="KB29" s="97" t="e">
        <f t="shared" si="1126"/>
        <v>#N/A</v>
      </c>
      <c r="KC29" s="97" t="e">
        <f t="shared" si="1127"/>
        <v>#N/A</v>
      </c>
      <c r="KD29" s="97" t="e">
        <f t="shared" si="1128"/>
        <v>#N/A</v>
      </c>
      <c r="KE29" s="97" t="e">
        <f t="shared" si="1129"/>
        <v>#N/A</v>
      </c>
      <c r="KF29" s="97" t="e">
        <f t="shared" si="1130"/>
        <v>#N/A</v>
      </c>
      <c r="KG29" s="97" t="e">
        <f t="shared" si="1131"/>
        <v>#N/A</v>
      </c>
      <c r="KH29" s="97" t="e">
        <f t="shared" si="1132"/>
        <v>#N/A</v>
      </c>
      <c r="KI29" s="97" t="e">
        <f t="shared" si="1133"/>
        <v>#N/A</v>
      </c>
      <c r="KJ29" s="97" t="e">
        <f t="shared" si="1134"/>
        <v>#N/A</v>
      </c>
      <c r="KK29" s="97" t="e">
        <f t="shared" si="1135"/>
        <v>#N/A</v>
      </c>
      <c r="KL29" s="97" t="e">
        <f t="shared" si="1136"/>
        <v>#N/A</v>
      </c>
      <c r="KM29" s="97" t="e">
        <f t="shared" si="1137"/>
        <v>#N/A</v>
      </c>
      <c r="KN29" s="97" t="e">
        <f t="shared" si="1138"/>
        <v>#N/A</v>
      </c>
    </row>
    <row r="30" spans="1:300" x14ac:dyDescent="0.3">
      <c r="A30" t="str">
        <f t="shared" si="904"/>
        <v>Germany</v>
      </c>
      <c r="G30" s="97">
        <f t="shared" si="905"/>
        <v>0.37354228352311925</v>
      </c>
      <c r="H30" s="97">
        <f t="shared" si="905"/>
        <v>0.40441079527753554</v>
      </c>
      <c r="I30" s="97">
        <f t="shared" si="905"/>
        <v>0.39509648108807743</v>
      </c>
      <c r="J30" s="97">
        <f t="shared" si="905"/>
        <v>0.37523690781646574</v>
      </c>
      <c r="K30" s="97">
        <f t="shared" si="905"/>
        <v>0.34496538458474951</v>
      </c>
      <c r="L30" s="97">
        <f t="shared" si="905"/>
        <v>0.3160434553275247</v>
      </c>
      <c r="M30" s="97">
        <f t="shared" si="905"/>
        <v>0.29534488154218402</v>
      </c>
      <c r="N30" s="97">
        <f t="shared" si="905"/>
        <v>0.26726332890073645</v>
      </c>
      <c r="O30" s="97">
        <f t="shared" si="905"/>
        <v>0.26893974390431086</v>
      </c>
      <c r="P30" s="97">
        <f t="shared" si="905"/>
        <v>0.28039174516066145</v>
      </c>
      <c r="Q30" s="97">
        <f t="shared" si="905"/>
        <v>0.28596017113457833</v>
      </c>
      <c r="R30" s="97">
        <f t="shared" si="905"/>
        <v>0.2731932619194033</v>
      </c>
      <c r="S30" s="97">
        <f t="shared" si="1139"/>
        <v>0.25696421428648125</v>
      </c>
      <c r="T30" s="97">
        <f t="shared" si="1139"/>
        <v>0.23760771011725793</v>
      </c>
      <c r="U30" s="97">
        <f t="shared" si="1139"/>
        <v>0.22096845969127724</v>
      </c>
      <c r="V30" s="97">
        <f t="shared" si="1139"/>
        <v>0.20531440899552589</v>
      </c>
      <c r="W30" s="97">
        <f t="shared" si="1139"/>
        <v>0.19066299449311522</v>
      </c>
      <c r="X30" s="97">
        <f t="shared" si="1139"/>
        <v>0.1730567714490511</v>
      </c>
      <c r="Y30" s="97" t="e">
        <f t="shared" si="1139"/>
        <v>#N/A</v>
      </c>
      <c r="Z30" s="97" t="e">
        <f t="shared" si="1139"/>
        <v>#N/A</v>
      </c>
      <c r="AA30" s="97" t="e">
        <f t="shared" si="1139"/>
        <v>#N/A</v>
      </c>
      <c r="AB30" s="97" t="e">
        <f t="shared" si="1139"/>
        <v>#N/A</v>
      </c>
      <c r="AC30" s="97" t="e">
        <f t="shared" si="1139"/>
        <v>#N/A</v>
      </c>
      <c r="AD30" s="97" t="e">
        <f t="shared" si="1139"/>
        <v>#N/A</v>
      </c>
      <c r="AE30" s="97" t="e">
        <f t="shared" si="1139"/>
        <v>#N/A</v>
      </c>
      <c r="AF30" s="97" t="e">
        <f t="shared" si="1139"/>
        <v>#N/A</v>
      </c>
      <c r="AG30" s="97" t="e">
        <f t="shared" si="1139"/>
        <v>#N/A</v>
      </c>
      <c r="AH30" s="97" t="e">
        <f t="shared" si="1139"/>
        <v>#N/A</v>
      </c>
      <c r="AI30" s="97" t="e">
        <f t="shared" si="1139"/>
        <v>#N/A</v>
      </c>
      <c r="AJ30" s="97" t="e">
        <f t="shared" si="1139"/>
        <v>#N/A</v>
      </c>
      <c r="AK30" s="97" t="e">
        <f t="shared" si="1139"/>
        <v>#N/A</v>
      </c>
      <c r="AL30" s="97" t="e">
        <f t="shared" si="1139"/>
        <v>#N/A</v>
      </c>
      <c r="AM30" s="97" t="e">
        <f t="shared" si="1139"/>
        <v>#N/A</v>
      </c>
      <c r="AN30" s="97" t="e">
        <f t="shared" si="1139"/>
        <v>#N/A</v>
      </c>
      <c r="AO30" s="97" t="e">
        <f t="shared" si="1139"/>
        <v>#N/A</v>
      </c>
      <c r="AP30" s="97" t="e">
        <f t="shared" si="1139"/>
        <v>#N/A</v>
      </c>
      <c r="AQ30" s="97" t="e">
        <f t="shared" si="1139"/>
        <v>#N/A</v>
      </c>
      <c r="AR30" s="97" t="e">
        <f t="shared" si="1139"/>
        <v>#N/A</v>
      </c>
      <c r="AS30" s="97" t="e">
        <f t="shared" si="1139"/>
        <v>#N/A</v>
      </c>
      <c r="AT30" s="97" t="e">
        <f t="shared" si="1139"/>
        <v>#N/A</v>
      </c>
      <c r="AU30" s="97" t="e">
        <f t="shared" si="1139"/>
        <v>#N/A</v>
      </c>
      <c r="AV30" s="97" t="e">
        <f t="shared" si="1139"/>
        <v>#N/A</v>
      </c>
      <c r="AW30" s="97" t="e">
        <f t="shared" si="1139"/>
        <v>#N/A</v>
      </c>
      <c r="AX30" s="97" t="e">
        <f t="shared" si="1139"/>
        <v>#N/A</v>
      </c>
      <c r="AY30" s="97" t="e">
        <f t="shared" si="1139"/>
        <v>#N/A</v>
      </c>
      <c r="AZ30" s="97" t="e">
        <f t="shared" si="1139"/>
        <v>#N/A</v>
      </c>
      <c r="BA30" s="97" t="e">
        <f t="shared" si="1139"/>
        <v>#N/A</v>
      </c>
      <c r="BB30" s="97" t="e">
        <f t="shared" si="1139"/>
        <v>#N/A</v>
      </c>
      <c r="BC30" s="97" t="e">
        <f t="shared" si="1139"/>
        <v>#N/A</v>
      </c>
      <c r="BD30" s="97" t="e">
        <f t="shared" si="1139"/>
        <v>#N/A</v>
      </c>
      <c r="BE30" s="97" t="e">
        <f t="shared" si="1139"/>
        <v>#N/A</v>
      </c>
      <c r="BF30" s="97" t="e">
        <f t="shared" si="1139"/>
        <v>#N/A</v>
      </c>
      <c r="BG30" s="97" t="e">
        <f t="shared" si="1139"/>
        <v>#N/A</v>
      </c>
      <c r="BH30" s="97" t="e">
        <f t="shared" si="1139"/>
        <v>#N/A</v>
      </c>
      <c r="BI30" s="97" t="e">
        <f t="shared" si="1139"/>
        <v>#N/A</v>
      </c>
      <c r="BJ30" s="97" t="e">
        <f t="shared" si="1139"/>
        <v>#N/A</v>
      </c>
      <c r="BK30" s="97" t="e">
        <f t="shared" si="1139"/>
        <v>#N/A</v>
      </c>
      <c r="BL30" s="97" t="e">
        <f t="shared" si="1139"/>
        <v>#N/A</v>
      </c>
      <c r="BM30" s="97" t="e">
        <f t="shared" si="1139"/>
        <v>#N/A</v>
      </c>
      <c r="BN30" s="97" t="e">
        <f t="shared" si="1139"/>
        <v>#N/A</v>
      </c>
      <c r="BO30" s="97" t="e">
        <f t="shared" si="1139"/>
        <v>#N/A</v>
      </c>
      <c r="BP30" s="97" t="e">
        <f t="shared" si="906"/>
        <v>#N/A</v>
      </c>
      <c r="BQ30" s="97" t="e">
        <f t="shared" si="907"/>
        <v>#N/A</v>
      </c>
      <c r="BR30" s="97" t="e">
        <f t="shared" si="908"/>
        <v>#N/A</v>
      </c>
      <c r="BS30" s="97" t="e">
        <f t="shared" si="909"/>
        <v>#N/A</v>
      </c>
      <c r="BT30" s="97" t="e">
        <f t="shared" si="910"/>
        <v>#N/A</v>
      </c>
      <c r="BU30" s="97" t="e">
        <f t="shared" si="911"/>
        <v>#N/A</v>
      </c>
      <c r="BV30" s="97" t="e">
        <f t="shared" si="912"/>
        <v>#N/A</v>
      </c>
      <c r="BW30" s="97" t="e">
        <f t="shared" si="913"/>
        <v>#N/A</v>
      </c>
      <c r="BX30" s="97" t="e">
        <f t="shared" si="914"/>
        <v>#N/A</v>
      </c>
      <c r="BY30" s="97" t="e">
        <f t="shared" si="915"/>
        <v>#N/A</v>
      </c>
      <c r="BZ30" s="97" t="e">
        <f t="shared" si="916"/>
        <v>#N/A</v>
      </c>
      <c r="CA30" s="97" t="e">
        <f t="shared" si="917"/>
        <v>#N/A</v>
      </c>
      <c r="CB30" s="97" t="e">
        <f t="shared" si="918"/>
        <v>#N/A</v>
      </c>
      <c r="CC30" s="97" t="e">
        <f t="shared" si="919"/>
        <v>#N/A</v>
      </c>
      <c r="CD30" s="97" t="e">
        <f t="shared" si="920"/>
        <v>#N/A</v>
      </c>
      <c r="CE30" s="97" t="e">
        <f t="shared" si="921"/>
        <v>#N/A</v>
      </c>
      <c r="CF30" s="97" t="e">
        <f t="shared" si="922"/>
        <v>#N/A</v>
      </c>
      <c r="CG30" s="97" t="e">
        <f t="shared" si="923"/>
        <v>#N/A</v>
      </c>
      <c r="CH30" s="97" t="e">
        <f t="shared" si="924"/>
        <v>#N/A</v>
      </c>
      <c r="CI30" s="97" t="e">
        <f t="shared" si="925"/>
        <v>#N/A</v>
      </c>
      <c r="CJ30" s="97" t="e">
        <f t="shared" si="926"/>
        <v>#N/A</v>
      </c>
      <c r="CK30" s="97" t="e">
        <f t="shared" si="927"/>
        <v>#N/A</v>
      </c>
      <c r="CL30" s="97" t="e">
        <f t="shared" si="928"/>
        <v>#N/A</v>
      </c>
      <c r="CM30" s="97" t="e">
        <f t="shared" si="929"/>
        <v>#N/A</v>
      </c>
      <c r="CN30" s="97" t="e">
        <f t="shared" si="930"/>
        <v>#N/A</v>
      </c>
      <c r="CO30" s="97" t="e">
        <f t="shared" si="931"/>
        <v>#N/A</v>
      </c>
      <c r="CP30" s="97" t="e">
        <f t="shared" si="932"/>
        <v>#N/A</v>
      </c>
      <c r="CQ30" s="97" t="e">
        <f t="shared" si="933"/>
        <v>#N/A</v>
      </c>
      <c r="CR30" s="97" t="e">
        <f t="shared" si="934"/>
        <v>#N/A</v>
      </c>
      <c r="CS30" s="97" t="e">
        <f t="shared" si="935"/>
        <v>#N/A</v>
      </c>
      <c r="CT30" s="97" t="e">
        <f t="shared" si="936"/>
        <v>#N/A</v>
      </c>
      <c r="CU30" s="97" t="e">
        <f t="shared" si="937"/>
        <v>#N/A</v>
      </c>
      <c r="CV30" s="97" t="e">
        <f t="shared" si="938"/>
        <v>#N/A</v>
      </c>
      <c r="CW30" s="97" t="e">
        <f t="shared" si="939"/>
        <v>#N/A</v>
      </c>
      <c r="CX30" s="97" t="e">
        <f t="shared" si="940"/>
        <v>#N/A</v>
      </c>
      <c r="CY30" s="97" t="e">
        <f t="shared" si="941"/>
        <v>#N/A</v>
      </c>
      <c r="CZ30" s="97" t="e">
        <f t="shared" si="942"/>
        <v>#N/A</v>
      </c>
      <c r="DA30" s="97" t="e">
        <f t="shared" si="943"/>
        <v>#N/A</v>
      </c>
      <c r="DB30" s="97" t="e">
        <f t="shared" si="944"/>
        <v>#N/A</v>
      </c>
      <c r="DC30" s="97" t="e">
        <f t="shared" si="945"/>
        <v>#N/A</v>
      </c>
      <c r="DD30" s="97" t="e">
        <f t="shared" si="946"/>
        <v>#N/A</v>
      </c>
      <c r="DE30" s="97" t="e">
        <f t="shared" si="947"/>
        <v>#N/A</v>
      </c>
      <c r="DF30" s="97" t="e">
        <f t="shared" si="948"/>
        <v>#N/A</v>
      </c>
      <c r="DG30" s="97" t="e">
        <f t="shared" si="949"/>
        <v>#N/A</v>
      </c>
      <c r="DH30" s="97" t="e">
        <f t="shared" si="950"/>
        <v>#N/A</v>
      </c>
      <c r="DI30" s="97" t="e">
        <f t="shared" si="951"/>
        <v>#N/A</v>
      </c>
      <c r="DJ30" s="97" t="e">
        <f t="shared" si="952"/>
        <v>#N/A</v>
      </c>
      <c r="DK30" s="97" t="e">
        <f t="shared" si="953"/>
        <v>#N/A</v>
      </c>
      <c r="DL30" s="97" t="e">
        <f t="shared" si="954"/>
        <v>#N/A</v>
      </c>
      <c r="DM30" s="97" t="e">
        <f t="shared" si="955"/>
        <v>#N/A</v>
      </c>
      <c r="DN30" s="97" t="e">
        <f t="shared" si="956"/>
        <v>#N/A</v>
      </c>
      <c r="DO30" s="97" t="e">
        <f t="shared" si="957"/>
        <v>#N/A</v>
      </c>
      <c r="DP30" s="97" t="e">
        <f t="shared" si="958"/>
        <v>#N/A</v>
      </c>
      <c r="DQ30" s="97" t="e">
        <f t="shared" si="959"/>
        <v>#N/A</v>
      </c>
      <c r="DR30" s="97" t="e">
        <f t="shared" si="960"/>
        <v>#N/A</v>
      </c>
      <c r="DS30" s="97" t="e">
        <f t="shared" si="961"/>
        <v>#N/A</v>
      </c>
      <c r="DT30" s="97" t="e">
        <f t="shared" si="962"/>
        <v>#N/A</v>
      </c>
      <c r="DU30" s="97" t="e">
        <f t="shared" si="963"/>
        <v>#N/A</v>
      </c>
      <c r="DV30" s="97" t="e">
        <f t="shared" si="964"/>
        <v>#N/A</v>
      </c>
      <c r="DW30" s="97" t="e">
        <f t="shared" si="965"/>
        <v>#N/A</v>
      </c>
      <c r="DX30" s="97" t="e">
        <f t="shared" si="966"/>
        <v>#N/A</v>
      </c>
      <c r="DY30" s="97" t="e">
        <f t="shared" si="967"/>
        <v>#N/A</v>
      </c>
      <c r="DZ30" s="97" t="e">
        <f t="shared" si="968"/>
        <v>#N/A</v>
      </c>
      <c r="EA30" s="97" t="e">
        <f t="shared" si="969"/>
        <v>#N/A</v>
      </c>
      <c r="EB30" s="97" t="e">
        <f t="shared" si="970"/>
        <v>#N/A</v>
      </c>
      <c r="EC30" s="97" t="e">
        <f t="shared" si="971"/>
        <v>#N/A</v>
      </c>
      <c r="ED30" s="97" t="e">
        <f t="shared" si="972"/>
        <v>#N/A</v>
      </c>
      <c r="EE30" s="97" t="e">
        <f t="shared" si="973"/>
        <v>#N/A</v>
      </c>
      <c r="EF30" s="97" t="e">
        <f t="shared" si="974"/>
        <v>#N/A</v>
      </c>
      <c r="EG30" s="97" t="e">
        <f t="shared" si="975"/>
        <v>#N/A</v>
      </c>
      <c r="EH30" s="97" t="e">
        <f t="shared" si="976"/>
        <v>#N/A</v>
      </c>
      <c r="EI30" s="97" t="e">
        <f t="shared" si="977"/>
        <v>#N/A</v>
      </c>
      <c r="EJ30" s="97" t="e">
        <f t="shared" si="978"/>
        <v>#N/A</v>
      </c>
      <c r="EK30" s="97" t="e">
        <f t="shared" si="979"/>
        <v>#N/A</v>
      </c>
      <c r="EL30" s="97" t="e">
        <f t="shared" si="980"/>
        <v>#N/A</v>
      </c>
      <c r="EM30" s="97" t="e">
        <f t="shared" si="981"/>
        <v>#N/A</v>
      </c>
      <c r="EN30" s="97" t="e">
        <f t="shared" si="982"/>
        <v>#N/A</v>
      </c>
      <c r="EO30" s="97" t="e">
        <f t="shared" si="983"/>
        <v>#N/A</v>
      </c>
      <c r="EP30" s="97" t="e">
        <f t="shared" si="984"/>
        <v>#N/A</v>
      </c>
      <c r="EQ30" s="97" t="e">
        <f t="shared" si="985"/>
        <v>#N/A</v>
      </c>
      <c r="ER30" s="97" t="e">
        <f t="shared" si="986"/>
        <v>#N/A</v>
      </c>
      <c r="ES30" s="97" t="e">
        <f t="shared" si="987"/>
        <v>#N/A</v>
      </c>
      <c r="ET30" s="97" t="e">
        <f t="shared" si="988"/>
        <v>#N/A</v>
      </c>
      <c r="EU30" s="97" t="e">
        <f t="shared" si="989"/>
        <v>#N/A</v>
      </c>
      <c r="EV30" s="97" t="e">
        <f t="shared" si="990"/>
        <v>#N/A</v>
      </c>
      <c r="EW30" s="97" t="e">
        <f t="shared" si="991"/>
        <v>#N/A</v>
      </c>
      <c r="EX30" s="97" t="e">
        <f t="shared" si="992"/>
        <v>#N/A</v>
      </c>
      <c r="EY30" s="97" t="e">
        <f t="shared" si="993"/>
        <v>#N/A</v>
      </c>
      <c r="EZ30" s="97" t="e">
        <f t="shared" si="994"/>
        <v>#N/A</v>
      </c>
      <c r="FA30" s="97" t="e">
        <f t="shared" si="995"/>
        <v>#N/A</v>
      </c>
      <c r="FB30" s="97" t="e">
        <f t="shared" si="996"/>
        <v>#N/A</v>
      </c>
      <c r="FC30" s="97" t="e">
        <f t="shared" si="997"/>
        <v>#N/A</v>
      </c>
      <c r="FD30" s="97" t="e">
        <f t="shared" si="998"/>
        <v>#N/A</v>
      </c>
      <c r="FE30" s="97" t="e">
        <f t="shared" si="999"/>
        <v>#N/A</v>
      </c>
      <c r="FF30" s="97" t="e">
        <f t="shared" si="1000"/>
        <v>#N/A</v>
      </c>
      <c r="FG30" s="97" t="e">
        <f t="shared" si="1001"/>
        <v>#N/A</v>
      </c>
      <c r="FH30" s="97" t="e">
        <f t="shared" si="1002"/>
        <v>#N/A</v>
      </c>
      <c r="FI30" s="97" t="e">
        <f t="shared" si="1003"/>
        <v>#N/A</v>
      </c>
      <c r="FJ30" s="97" t="e">
        <f t="shared" si="1004"/>
        <v>#N/A</v>
      </c>
      <c r="FK30" s="97" t="e">
        <f t="shared" si="1005"/>
        <v>#N/A</v>
      </c>
      <c r="FL30" s="97" t="e">
        <f t="shared" si="1006"/>
        <v>#N/A</v>
      </c>
      <c r="FM30" s="97" t="e">
        <f t="shared" si="1007"/>
        <v>#N/A</v>
      </c>
      <c r="FN30" s="97" t="e">
        <f t="shared" si="1008"/>
        <v>#N/A</v>
      </c>
      <c r="FO30" s="97" t="e">
        <f t="shared" si="1009"/>
        <v>#N/A</v>
      </c>
      <c r="FP30" s="97" t="e">
        <f t="shared" si="1010"/>
        <v>#N/A</v>
      </c>
      <c r="FQ30" s="97" t="e">
        <f t="shared" si="1011"/>
        <v>#N/A</v>
      </c>
      <c r="FR30" s="97" t="e">
        <f t="shared" si="1012"/>
        <v>#N/A</v>
      </c>
      <c r="FS30" s="97" t="e">
        <f t="shared" si="1013"/>
        <v>#N/A</v>
      </c>
      <c r="FT30" s="97" t="e">
        <f t="shared" si="1014"/>
        <v>#N/A</v>
      </c>
      <c r="FU30" s="97" t="e">
        <f t="shared" si="1015"/>
        <v>#N/A</v>
      </c>
      <c r="FV30" s="97" t="e">
        <f t="shared" si="1016"/>
        <v>#N/A</v>
      </c>
      <c r="FW30" s="97" t="e">
        <f t="shared" si="1017"/>
        <v>#N/A</v>
      </c>
      <c r="FX30" s="97" t="e">
        <f t="shared" si="1018"/>
        <v>#N/A</v>
      </c>
      <c r="FY30" s="97" t="e">
        <f t="shared" si="1019"/>
        <v>#N/A</v>
      </c>
      <c r="FZ30" s="97" t="e">
        <f t="shared" si="1020"/>
        <v>#N/A</v>
      </c>
      <c r="GA30" s="97" t="e">
        <f t="shared" si="1021"/>
        <v>#N/A</v>
      </c>
      <c r="GB30" s="97" t="e">
        <f t="shared" si="1022"/>
        <v>#N/A</v>
      </c>
      <c r="GC30" s="97" t="e">
        <f t="shared" si="1023"/>
        <v>#N/A</v>
      </c>
      <c r="GD30" s="97" t="e">
        <f t="shared" si="1024"/>
        <v>#N/A</v>
      </c>
      <c r="GE30" s="97" t="e">
        <f t="shared" si="1025"/>
        <v>#N/A</v>
      </c>
      <c r="GF30" s="97" t="e">
        <f t="shared" si="1026"/>
        <v>#N/A</v>
      </c>
      <c r="GG30" s="97" t="e">
        <f t="shared" si="1027"/>
        <v>#N/A</v>
      </c>
      <c r="GH30" s="97" t="e">
        <f t="shared" si="1028"/>
        <v>#N/A</v>
      </c>
      <c r="GI30" s="97" t="e">
        <f t="shared" si="1029"/>
        <v>#N/A</v>
      </c>
      <c r="GJ30" s="97" t="e">
        <f t="shared" si="1030"/>
        <v>#N/A</v>
      </c>
      <c r="GK30" s="97" t="e">
        <f t="shared" si="1031"/>
        <v>#N/A</v>
      </c>
      <c r="GL30" s="97" t="e">
        <f t="shared" si="1032"/>
        <v>#N/A</v>
      </c>
      <c r="GM30" s="97" t="e">
        <f t="shared" si="1033"/>
        <v>#N/A</v>
      </c>
      <c r="GN30" s="97" t="e">
        <f t="shared" si="1034"/>
        <v>#N/A</v>
      </c>
      <c r="GO30" s="97" t="e">
        <f t="shared" si="1035"/>
        <v>#N/A</v>
      </c>
      <c r="GP30" s="97" t="e">
        <f t="shared" si="1036"/>
        <v>#N/A</v>
      </c>
      <c r="GQ30" s="97" t="e">
        <f t="shared" si="1037"/>
        <v>#N/A</v>
      </c>
      <c r="GR30" s="97" t="e">
        <f t="shared" si="1038"/>
        <v>#N/A</v>
      </c>
      <c r="GS30" s="97" t="e">
        <f t="shared" si="1039"/>
        <v>#N/A</v>
      </c>
      <c r="GT30" s="97" t="e">
        <f t="shared" si="1040"/>
        <v>#N/A</v>
      </c>
      <c r="GU30" s="97" t="e">
        <f t="shared" si="1041"/>
        <v>#N/A</v>
      </c>
      <c r="GV30" s="97" t="e">
        <f t="shared" si="1042"/>
        <v>#N/A</v>
      </c>
      <c r="GW30" s="97" t="e">
        <f t="shared" si="1043"/>
        <v>#N/A</v>
      </c>
      <c r="GX30" s="97" t="e">
        <f t="shared" si="1044"/>
        <v>#N/A</v>
      </c>
      <c r="GY30" s="97" t="e">
        <f t="shared" si="1045"/>
        <v>#N/A</v>
      </c>
      <c r="GZ30" s="97" t="e">
        <f t="shared" si="1046"/>
        <v>#N/A</v>
      </c>
      <c r="HA30" s="97" t="e">
        <f t="shared" si="1047"/>
        <v>#N/A</v>
      </c>
      <c r="HB30" s="97" t="e">
        <f t="shared" si="1048"/>
        <v>#N/A</v>
      </c>
      <c r="HC30" s="97" t="e">
        <f t="shared" si="1049"/>
        <v>#N/A</v>
      </c>
      <c r="HD30" s="97" t="e">
        <f t="shared" si="1050"/>
        <v>#N/A</v>
      </c>
      <c r="HE30" s="97" t="e">
        <f t="shared" si="1051"/>
        <v>#N/A</v>
      </c>
      <c r="HF30" s="97" t="e">
        <f t="shared" si="1052"/>
        <v>#N/A</v>
      </c>
      <c r="HG30" s="97" t="e">
        <f t="shared" si="1053"/>
        <v>#N/A</v>
      </c>
      <c r="HH30" s="97" t="e">
        <f t="shared" si="1054"/>
        <v>#N/A</v>
      </c>
      <c r="HI30" s="97" t="e">
        <f t="shared" si="1055"/>
        <v>#N/A</v>
      </c>
      <c r="HJ30" s="97" t="e">
        <f t="shared" si="1056"/>
        <v>#N/A</v>
      </c>
      <c r="HK30" s="97" t="e">
        <f t="shared" si="1057"/>
        <v>#N/A</v>
      </c>
      <c r="HL30" s="97" t="e">
        <f t="shared" si="1058"/>
        <v>#N/A</v>
      </c>
      <c r="HM30" s="97" t="e">
        <f t="shared" si="1059"/>
        <v>#N/A</v>
      </c>
      <c r="HN30" s="97" t="e">
        <f t="shared" si="1060"/>
        <v>#N/A</v>
      </c>
      <c r="HO30" s="97" t="e">
        <f t="shared" si="1061"/>
        <v>#N/A</v>
      </c>
      <c r="HP30" s="97" t="e">
        <f t="shared" si="1062"/>
        <v>#N/A</v>
      </c>
      <c r="HQ30" s="97" t="e">
        <f t="shared" si="1063"/>
        <v>#N/A</v>
      </c>
      <c r="HR30" s="97" t="e">
        <f t="shared" si="1064"/>
        <v>#N/A</v>
      </c>
      <c r="HS30" s="97" t="e">
        <f t="shared" si="1065"/>
        <v>#N/A</v>
      </c>
      <c r="HT30" s="97" t="e">
        <f t="shared" si="1066"/>
        <v>#N/A</v>
      </c>
      <c r="HU30" s="97" t="e">
        <f t="shared" si="1067"/>
        <v>#N/A</v>
      </c>
      <c r="HV30" s="97" t="e">
        <f t="shared" si="1068"/>
        <v>#N/A</v>
      </c>
      <c r="HW30" s="97" t="e">
        <f t="shared" si="1069"/>
        <v>#N/A</v>
      </c>
      <c r="HX30" s="97" t="e">
        <f t="shared" si="1070"/>
        <v>#N/A</v>
      </c>
      <c r="HY30" s="97" t="e">
        <f t="shared" si="1071"/>
        <v>#N/A</v>
      </c>
      <c r="HZ30" s="97" t="e">
        <f t="shared" si="1072"/>
        <v>#N/A</v>
      </c>
      <c r="IA30" s="97" t="e">
        <f t="shared" si="1073"/>
        <v>#N/A</v>
      </c>
      <c r="IB30" s="97" t="e">
        <f t="shared" si="1074"/>
        <v>#N/A</v>
      </c>
      <c r="IC30" s="97" t="e">
        <f t="shared" si="1075"/>
        <v>#N/A</v>
      </c>
      <c r="ID30" s="97" t="e">
        <f t="shared" si="1076"/>
        <v>#N/A</v>
      </c>
      <c r="IE30" s="97" t="e">
        <f t="shared" si="1077"/>
        <v>#N/A</v>
      </c>
      <c r="IF30" s="97" t="e">
        <f t="shared" si="1078"/>
        <v>#N/A</v>
      </c>
      <c r="IG30" s="97" t="e">
        <f t="shared" si="1079"/>
        <v>#N/A</v>
      </c>
      <c r="IH30" s="97" t="e">
        <f t="shared" si="1080"/>
        <v>#N/A</v>
      </c>
      <c r="II30" s="97" t="e">
        <f t="shared" si="1081"/>
        <v>#N/A</v>
      </c>
      <c r="IJ30" s="97" t="e">
        <f t="shared" si="1082"/>
        <v>#N/A</v>
      </c>
      <c r="IK30" s="97" t="e">
        <f t="shared" si="1083"/>
        <v>#N/A</v>
      </c>
      <c r="IL30" s="97" t="e">
        <f t="shared" si="1084"/>
        <v>#N/A</v>
      </c>
      <c r="IM30" s="97" t="e">
        <f t="shared" si="1085"/>
        <v>#N/A</v>
      </c>
      <c r="IN30" s="97" t="e">
        <f t="shared" si="1086"/>
        <v>#N/A</v>
      </c>
      <c r="IO30" s="97" t="e">
        <f t="shared" si="1087"/>
        <v>#N/A</v>
      </c>
      <c r="IP30" s="97" t="e">
        <f t="shared" si="1088"/>
        <v>#N/A</v>
      </c>
      <c r="IQ30" s="97" t="e">
        <f t="shared" si="1089"/>
        <v>#N/A</v>
      </c>
      <c r="IR30" s="97" t="e">
        <f t="shared" si="1090"/>
        <v>#N/A</v>
      </c>
      <c r="IS30" s="97" t="e">
        <f t="shared" si="1091"/>
        <v>#N/A</v>
      </c>
      <c r="IT30" s="97" t="e">
        <f t="shared" si="1092"/>
        <v>#N/A</v>
      </c>
      <c r="IU30" s="97" t="e">
        <f t="shared" si="1093"/>
        <v>#N/A</v>
      </c>
      <c r="IV30" s="97" t="e">
        <f t="shared" si="1094"/>
        <v>#N/A</v>
      </c>
      <c r="IW30" s="97" t="e">
        <f t="shared" si="1095"/>
        <v>#N/A</v>
      </c>
      <c r="IX30" s="97" t="e">
        <f t="shared" si="1096"/>
        <v>#N/A</v>
      </c>
      <c r="IY30" s="97" t="e">
        <f t="shared" si="1097"/>
        <v>#N/A</v>
      </c>
      <c r="IZ30" s="97" t="e">
        <f t="shared" si="1098"/>
        <v>#N/A</v>
      </c>
      <c r="JA30" s="97" t="e">
        <f t="shared" si="1099"/>
        <v>#N/A</v>
      </c>
      <c r="JB30" s="97" t="e">
        <f t="shared" si="1100"/>
        <v>#N/A</v>
      </c>
      <c r="JC30" s="97" t="e">
        <f t="shared" si="1101"/>
        <v>#N/A</v>
      </c>
      <c r="JD30" s="97" t="e">
        <f t="shared" si="1102"/>
        <v>#N/A</v>
      </c>
      <c r="JE30" s="97" t="e">
        <f t="shared" si="1103"/>
        <v>#N/A</v>
      </c>
      <c r="JF30" s="97" t="e">
        <f t="shared" si="1104"/>
        <v>#N/A</v>
      </c>
      <c r="JG30" s="97" t="e">
        <f t="shared" si="1105"/>
        <v>#N/A</v>
      </c>
      <c r="JH30" s="97" t="e">
        <f t="shared" si="1106"/>
        <v>#N/A</v>
      </c>
      <c r="JI30" s="97" t="e">
        <f t="shared" si="1107"/>
        <v>#N/A</v>
      </c>
      <c r="JJ30" s="97" t="e">
        <f t="shared" si="1108"/>
        <v>#N/A</v>
      </c>
      <c r="JK30" s="97" t="e">
        <f t="shared" si="1109"/>
        <v>#N/A</v>
      </c>
      <c r="JL30" s="97" t="e">
        <f t="shared" si="1110"/>
        <v>#N/A</v>
      </c>
      <c r="JM30" s="97" t="e">
        <f t="shared" si="1111"/>
        <v>#N/A</v>
      </c>
      <c r="JN30" s="97" t="e">
        <f t="shared" si="1112"/>
        <v>#N/A</v>
      </c>
      <c r="JO30" s="97" t="e">
        <f t="shared" si="1113"/>
        <v>#N/A</v>
      </c>
      <c r="JP30" s="97" t="e">
        <f t="shared" si="1114"/>
        <v>#N/A</v>
      </c>
      <c r="JQ30" s="97" t="e">
        <f t="shared" si="1115"/>
        <v>#N/A</v>
      </c>
      <c r="JR30" s="97" t="e">
        <f t="shared" si="1116"/>
        <v>#N/A</v>
      </c>
      <c r="JS30" s="97" t="e">
        <f t="shared" si="1117"/>
        <v>#N/A</v>
      </c>
      <c r="JT30" s="97" t="e">
        <f t="shared" si="1118"/>
        <v>#N/A</v>
      </c>
      <c r="JU30" s="97" t="e">
        <f t="shared" si="1119"/>
        <v>#N/A</v>
      </c>
      <c r="JV30" s="97" t="e">
        <f t="shared" si="1120"/>
        <v>#N/A</v>
      </c>
      <c r="JW30" s="97" t="e">
        <f t="shared" si="1121"/>
        <v>#N/A</v>
      </c>
      <c r="JX30" s="97" t="e">
        <f t="shared" si="1122"/>
        <v>#N/A</v>
      </c>
      <c r="JY30" s="97" t="e">
        <f t="shared" si="1123"/>
        <v>#N/A</v>
      </c>
      <c r="JZ30" s="97" t="e">
        <f t="shared" si="1124"/>
        <v>#N/A</v>
      </c>
      <c r="KA30" s="97" t="e">
        <f t="shared" si="1125"/>
        <v>#N/A</v>
      </c>
      <c r="KB30" s="97" t="e">
        <f t="shared" si="1126"/>
        <v>#N/A</v>
      </c>
      <c r="KC30" s="97" t="e">
        <f t="shared" si="1127"/>
        <v>#N/A</v>
      </c>
      <c r="KD30" s="97" t="e">
        <f t="shared" si="1128"/>
        <v>#N/A</v>
      </c>
      <c r="KE30" s="97" t="e">
        <f t="shared" si="1129"/>
        <v>#N/A</v>
      </c>
      <c r="KF30" s="97" t="e">
        <f t="shared" si="1130"/>
        <v>#N/A</v>
      </c>
      <c r="KG30" s="97" t="e">
        <f t="shared" si="1131"/>
        <v>#N/A</v>
      </c>
      <c r="KH30" s="97" t="e">
        <f t="shared" si="1132"/>
        <v>#N/A</v>
      </c>
      <c r="KI30" s="97" t="e">
        <f t="shared" si="1133"/>
        <v>#N/A</v>
      </c>
      <c r="KJ30" s="97" t="e">
        <f t="shared" si="1134"/>
        <v>#N/A</v>
      </c>
      <c r="KK30" s="97" t="e">
        <f t="shared" si="1135"/>
        <v>#N/A</v>
      </c>
      <c r="KL30" s="97" t="e">
        <f t="shared" si="1136"/>
        <v>#N/A</v>
      </c>
      <c r="KM30" s="97" t="e">
        <f t="shared" si="1137"/>
        <v>#N/A</v>
      </c>
      <c r="KN30" s="97" t="e">
        <f t="shared" si="1138"/>
        <v>#N/A</v>
      </c>
    </row>
    <row r="31" spans="1:300" x14ac:dyDescent="0.3">
      <c r="A31" t="str">
        <f t="shared" si="904"/>
        <v>Spain</v>
      </c>
      <c r="G31" s="97">
        <f t="shared" si="905"/>
        <v>0.53779941107799512</v>
      </c>
      <c r="H31" s="97">
        <f t="shared" si="905"/>
        <v>0.52338459837250317</v>
      </c>
      <c r="I31" s="97">
        <f t="shared" si="905"/>
        <v>0.50701112822326999</v>
      </c>
      <c r="J31" s="97">
        <f t="shared" si="905"/>
        <v>0.50285717224054483</v>
      </c>
      <c r="K31" s="97">
        <f t="shared" si="905"/>
        <v>0.4820428269809236</v>
      </c>
      <c r="L31" s="97">
        <f t="shared" si="905"/>
        <v>0.47071346158477806</v>
      </c>
      <c r="M31" s="97">
        <f t="shared" si="905"/>
        <v>0.41621552961786051</v>
      </c>
      <c r="N31" s="97">
        <f t="shared" si="905"/>
        <v>0.37937557461109678</v>
      </c>
      <c r="O31" s="97">
        <f t="shared" si="905"/>
        <v>0.33016324871949693</v>
      </c>
      <c r="P31" s="97">
        <f t="shared" si="905"/>
        <v>0.31650050927603518</v>
      </c>
      <c r="Q31" s="97">
        <f t="shared" si="905"/>
        <v>0.29502840738328778</v>
      </c>
      <c r="R31" s="97">
        <f t="shared" si="905"/>
        <v>0.29740125022038932</v>
      </c>
      <c r="S31" s="97">
        <f t="shared" si="1139"/>
        <v>0.28246226440254213</v>
      </c>
      <c r="T31" s="97">
        <f t="shared" si="1139"/>
        <v>0.28676164093028356</v>
      </c>
      <c r="U31" s="97">
        <f t="shared" si="1139"/>
        <v>0.27347598639282417</v>
      </c>
      <c r="V31" s="97">
        <f t="shared" si="1139"/>
        <v>0.26055464271710999</v>
      </c>
      <c r="W31" s="97">
        <f t="shared" si="1139"/>
        <v>0.23556158129465876</v>
      </c>
      <c r="X31" s="97">
        <f t="shared" si="1139"/>
        <v>0.21346306205394003</v>
      </c>
      <c r="Y31" s="97">
        <f t="shared" si="1139"/>
        <v>0.18826914274913142</v>
      </c>
      <c r="Z31" s="97">
        <f t="shared" si="1139"/>
        <v>0.16563642090019845</v>
      </c>
      <c r="AA31" s="97">
        <f t="shared" si="1139"/>
        <v>0.14380046646607228</v>
      </c>
      <c r="AB31" s="97">
        <f t="shared" si="1139"/>
        <v>0.12851627121246714</v>
      </c>
      <c r="AC31" s="97">
        <f t="shared" si="1139"/>
        <v>0.11624949236737676</v>
      </c>
      <c r="AD31" s="97">
        <f t="shared" si="1139"/>
        <v>0.10400817657644401</v>
      </c>
      <c r="AE31" s="97">
        <f t="shared" si="1139"/>
        <v>9.3238289857670686E-2</v>
      </c>
      <c r="AF31" s="97" t="e">
        <f t="shared" si="1139"/>
        <v>#N/A</v>
      </c>
      <c r="AG31" s="97" t="e">
        <f t="shared" si="1139"/>
        <v>#N/A</v>
      </c>
      <c r="AH31" s="97" t="e">
        <f t="shared" si="1139"/>
        <v>#N/A</v>
      </c>
      <c r="AI31" s="97" t="e">
        <f t="shared" si="1139"/>
        <v>#N/A</v>
      </c>
      <c r="AJ31" s="97" t="e">
        <f t="shared" si="1139"/>
        <v>#N/A</v>
      </c>
      <c r="AK31" s="97" t="e">
        <f t="shared" si="1139"/>
        <v>#N/A</v>
      </c>
      <c r="AL31" s="97" t="e">
        <f t="shared" si="1139"/>
        <v>#N/A</v>
      </c>
      <c r="AM31" s="97" t="e">
        <f t="shared" si="1139"/>
        <v>#N/A</v>
      </c>
      <c r="AN31" s="97" t="e">
        <f t="shared" si="1139"/>
        <v>#N/A</v>
      </c>
      <c r="AO31" s="97" t="e">
        <f t="shared" si="1139"/>
        <v>#N/A</v>
      </c>
      <c r="AP31" s="97" t="e">
        <f t="shared" si="1139"/>
        <v>#N/A</v>
      </c>
      <c r="AQ31" s="97" t="e">
        <f t="shared" si="1139"/>
        <v>#N/A</v>
      </c>
      <c r="AR31" s="97" t="e">
        <f t="shared" si="1139"/>
        <v>#N/A</v>
      </c>
      <c r="AS31" s="97" t="e">
        <f t="shared" si="1139"/>
        <v>#N/A</v>
      </c>
      <c r="AT31" s="97" t="e">
        <f t="shared" si="1139"/>
        <v>#N/A</v>
      </c>
      <c r="AU31" s="97" t="e">
        <f t="shared" si="1139"/>
        <v>#N/A</v>
      </c>
      <c r="AV31" s="97" t="e">
        <f t="shared" si="1139"/>
        <v>#N/A</v>
      </c>
      <c r="AW31" s="97" t="e">
        <f t="shared" si="1139"/>
        <v>#N/A</v>
      </c>
      <c r="AX31" s="97" t="e">
        <f t="shared" si="1139"/>
        <v>#N/A</v>
      </c>
      <c r="AY31" s="97" t="e">
        <f t="shared" si="1139"/>
        <v>#N/A</v>
      </c>
      <c r="AZ31" s="97" t="e">
        <f t="shared" si="1139"/>
        <v>#N/A</v>
      </c>
      <c r="BA31" s="97" t="e">
        <f t="shared" si="1139"/>
        <v>#N/A</v>
      </c>
      <c r="BB31" s="97" t="e">
        <f t="shared" si="1139"/>
        <v>#N/A</v>
      </c>
      <c r="BC31" s="97" t="e">
        <f t="shared" si="1139"/>
        <v>#N/A</v>
      </c>
      <c r="BD31" s="97" t="e">
        <f t="shared" si="1139"/>
        <v>#N/A</v>
      </c>
      <c r="BE31" s="97" t="e">
        <f t="shared" si="1139"/>
        <v>#N/A</v>
      </c>
      <c r="BF31" s="97" t="e">
        <f t="shared" si="1139"/>
        <v>#N/A</v>
      </c>
      <c r="BG31" s="97" t="e">
        <f t="shared" si="1139"/>
        <v>#N/A</v>
      </c>
      <c r="BH31" s="97" t="e">
        <f t="shared" si="1139"/>
        <v>#N/A</v>
      </c>
      <c r="BI31" s="97" t="e">
        <f t="shared" si="1139"/>
        <v>#N/A</v>
      </c>
      <c r="BJ31" s="97" t="e">
        <f t="shared" si="1139"/>
        <v>#N/A</v>
      </c>
      <c r="BK31" s="97" t="e">
        <f t="shared" si="1139"/>
        <v>#N/A</v>
      </c>
      <c r="BL31" s="97" t="e">
        <f t="shared" si="1139"/>
        <v>#N/A</v>
      </c>
      <c r="BM31" s="97" t="e">
        <f t="shared" si="1139"/>
        <v>#N/A</v>
      </c>
      <c r="BN31" s="97" t="e">
        <f t="shared" si="1139"/>
        <v>#N/A</v>
      </c>
      <c r="BO31" s="97" t="e">
        <f t="shared" si="1139"/>
        <v>#N/A</v>
      </c>
      <c r="BP31" s="97" t="e">
        <f t="shared" si="906"/>
        <v>#N/A</v>
      </c>
      <c r="BQ31" s="97" t="e">
        <f t="shared" si="907"/>
        <v>#N/A</v>
      </c>
      <c r="BR31" s="97" t="e">
        <f t="shared" si="908"/>
        <v>#N/A</v>
      </c>
      <c r="BS31" s="97" t="e">
        <f t="shared" si="909"/>
        <v>#N/A</v>
      </c>
      <c r="BT31" s="97" t="e">
        <f t="shared" si="910"/>
        <v>#N/A</v>
      </c>
      <c r="BU31" s="97" t="e">
        <f t="shared" si="911"/>
        <v>#N/A</v>
      </c>
      <c r="BV31" s="97" t="e">
        <f t="shared" si="912"/>
        <v>#N/A</v>
      </c>
      <c r="BW31" s="97" t="e">
        <f t="shared" si="913"/>
        <v>#N/A</v>
      </c>
      <c r="BX31" s="97" t="e">
        <f t="shared" si="914"/>
        <v>#N/A</v>
      </c>
      <c r="BY31" s="97" t="e">
        <f t="shared" si="915"/>
        <v>#N/A</v>
      </c>
      <c r="BZ31" s="97" t="e">
        <f t="shared" si="916"/>
        <v>#N/A</v>
      </c>
      <c r="CA31" s="97" t="e">
        <f t="shared" si="917"/>
        <v>#N/A</v>
      </c>
      <c r="CB31" s="97" t="e">
        <f t="shared" si="918"/>
        <v>#N/A</v>
      </c>
      <c r="CC31" s="97" t="e">
        <f t="shared" si="919"/>
        <v>#N/A</v>
      </c>
      <c r="CD31" s="97" t="e">
        <f t="shared" si="920"/>
        <v>#N/A</v>
      </c>
      <c r="CE31" s="97" t="e">
        <f t="shared" si="921"/>
        <v>#N/A</v>
      </c>
      <c r="CF31" s="97" t="e">
        <f t="shared" si="922"/>
        <v>#N/A</v>
      </c>
      <c r="CG31" s="97" t="e">
        <f t="shared" si="923"/>
        <v>#N/A</v>
      </c>
      <c r="CH31" s="97" t="e">
        <f t="shared" si="924"/>
        <v>#N/A</v>
      </c>
      <c r="CI31" s="97" t="e">
        <f t="shared" si="925"/>
        <v>#N/A</v>
      </c>
      <c r="CJ31" s="97" t="e">
        <f t="shared" si="926"/>
        <v>#N/A</v>
      </c>
      <c r="CK31" s="97" t="e">
        <f t="shared" si="927"/>
        <v>#N/A</v>
      </c>
      <c r="CL31" s="97" t="e">
        <f t="shared" si="928"/>
        <v>#N/A</v>
      </c>
      <c r="CM31" s="97" t="e">
        <f t="shared" si="929"/>
        <v>#N/A</v>
      </c>
      <c r="CN31" s="97" t="e">
        <f t="shared" si="930"/>
        <v>#N/A</v>
      </c>
      <c r="CO31" s="97" t="e">
        <f t="shared" si="931"/>
        <v>#N/A</v>
      </c>
      <c r="CP31" s="97" t="e">
        <f t="shared" si="932"/>
        <v>#N/A</v>
      </c>
      <c r="CQ31" s="97" t="e">
        <f t="shared" si="933"/>
        <v>#N/A</v>
      </c>
      <c r="CR31" s="97" t="e">
        <f t="shared" si="934"/>
        <v>#N/A</v>
      </c>
      <c r="CS31" s="97" t="e">
        <f t="shared" si="935"/>
        <v>#N/A</v>
      </c>
      <c r="CT31" s="97" t="e">
        <f t="shared" si="936"/>
        <v>#N/A</v>
      </c>
      <c r="CU31" s="97" t="e">
        <f t="shared" si="937"/>
        <v>#N/A</v>
      </c>
      <c r="CV31" s="97" t="e">
        <f t="shared" si="938"/>
        <v>#N/A</v>
      </c>
      <c r="CW31" s="97" t="e">
        <f t="shared" si="939"/>
        <v>#N/A</v>
      </c>
      <c r="CX31" s="97" t="e">
        <f t="shared" si="940"/>
        <v>#N/A</v>
      </c>
      <c r="CY31" s="97" t="e">
        <f t="shared" si="941"/>
        <v>#N/A</v>
      </c>
      <c r="CZ31" s="97" t="e">
        <f t="shared" si="942"/>
        <v>#N/A</v>
      </c>
      <c r="DA31" s="97" t="e">
        <f t="shared" si="943"/>
        <v>#N/A</v>
      </c>
      <c r="DB31" s="97" t="e">
        <f t="shared" si="944"/>
        <v>#N/A</v>
      </c>
      <c r="DC31" s="97" t="e">
        <f t="shared" si="945"/>
        <v>#N/A</v>
      </c>
      <c r="DD31" s="97" t="e">
        <f t="shared" si="946"/>
        <v>#N/A</v>
      </c>
      <c r="DE31" s="97" t="e">
        <f t="shared" si="947"/>
        <v>#N/A</v>
      </c>
      <c r="DF31" s="97" t="e">
        <f t="shared" si="948"/>
        <v>#N/A</v>
      </c>
      <c r="DG31" s="97" t="e">
        <f t="shared" si="949"/>
        <v>#N/A</v>
      </c>
      <c r="DH31" s="97" t="e">
        <f t="shared" si="950"/>
        <v>#N/A</v>
      </c>
      <c r="DI31" s="97" t="e">
        <f t="shared" si="951"/>
        <v>#N/A</v>
      </c>
      <c r="DJ31" s="97" t="e">
        <f t="shared" si="952"/>
        <v>#N/A</v>
      </c>
      <c r="DK31" s="97" t="e">
        <f t="shared" si="953"/>
        <v>#N/A</v>
      </c>
      <c r="DL31" s="97" t="e">
        <f t="shared" si="954"/>
        <v>#N/A</v>
      </c>
      <c r="DM31" s="97" t="e">
        <f t="shared" si="955"/>
        <v>#N/A</v>
      </c>
      <c r="DN31" s="97" t="e">
        <f t="shared" si="956"/>
        <v>#N/A</v>
      </c>
      <c r="DO31" s="97" t="e">
        <f t="shared" si="957"/>
        <v>#N/A</v>
      </c>
      <c r="DP31" s="97" t="e">
        <f t="shared" si="958"/>
        <v>#N/A</v>
      </c>
      <c r="DQ31" s="97" t="e">
        <f t="shared" si="959"/>
        <v>#N/A</v>
      </c>
      <c r="DR31" s="97" t="e">
        <f t="shared" si="960"/>
        <v>#N/A</v>
      </c>
      <c r="DS31" s="97" t="e">
        <f t="shared" si="961"/>
        <v>#N/A</v>
      </c>
      <c r="DT31" s="97" t="e">
        <f t="shared" si="962"/>
        <v>#N/A</v>
      </c>
      <c r="DU31" s="97" t="e">
        <f t="shared" si="963"/>
        <v>#N/A</v>
      </c>
      <c r="DV31" s="97" t="e">
        <f t="shared" si="964"/>
        <v>#N/A</v>
      </c>
      <c r="DW31" s="97" t="e">
        <f t="shared" si="965"/>
        <v>#N/A</v>
      </c>
      <c r="DX31" s="97" t="e">
        <f t="shared" si="966"/>
        <v>#N/A</v>
      </c>
      <c r="DY31" s="97" t="e">
        <f t="shared" si="967"/>
        <v>#N/A</v>
      </c>
      <c r="DZ31" s="97" t="e">
        <f t="shared" si="968"/>
        <v>#N/A</v>
      </c>
      <c r="EA31" s="97" t="e">
        <f t="shared" si="969"/>
        <v>#N/A</v>
      </c>
      <c r="EB31" s="97" t="e">
        <f t="shared" si="970"/>
        <v>#N/A</v>
      </c>
      <c r="EC31" s="97" t="e">
        <f t="shared" si="971"/>
        <v>#N/A</v>
      </c>
      <c r="ED31" s="97" t="e">
        <f t="shared" si="972"/>
        <v>#N/A</v>
      </c>
      <c r="EE31" s="97" t="e">
        <f t="shared" si="973"/>
        <v>#N/A</v>
      </c>
      <c r="EF31" s="97" t="e">
        <f t="shared" si="974"/>
        <v>#N/A</v>
      </c>
      <c r="EG31" s="97" t="e">
        <f t="shared" si="975"/>
        <v>#N/A</v>
      </c>
      <c r="EH31" s="97" t="e">
        <f t="shared" si="976"/>
        <v>#N/A</v>
      </c>
      <c r="EI31" s="97" t="e">
        <f t="shared" si="977"/>
        <v>#N/A</v>
      </c>
      <c r="EJ31" s="97" t="e">
        <f t="shared" si="978"/>
        <v>#N/A</v>
      </c>
      <c r="EK31" s="97" t="e">
        <f t="shared" si="979"/>
        <v>#N/A</v>
      </c>
      <c r="EL31" s="97" t="e">
        <f t="shared" si="980"/>
        <v>#N/A</v>
      </c>
      <c r="EM31" s="97" t="e">
        <f t="shared" si="981"/>
        <v>#N/A</v>
      </c>
      <c r="EN31" s="97" t="e">
        <f t="shared" si="982"/>
        <v>#N/A</v>
      </c>
      <c r="EO31" s="97" t="e">
        <f t="shared" si="983"/>
        <v>#N/A</v>
      </c>
      <c r="EP31" s="97" t="e">
        <f t="shared" si="984"/>
        <v>#N/A</v>
      </c>
      <c r="EQ31" s="97" t="e">
        <f t="shared" si="985"/>
        <v>#N/A</v>
      </c>
      <c r="ER31" s="97" t="e">
        <f t="shared" si="986"/>
        <v>#N/A</v>
      </c>
      <c r="ES31" s="97" t="e">
        <f t="shared" si="987"/>
        <v>#N/A</v>
      </c>
      <c r="ET31" s="97" t="e">
        <f t="shared" si="988"/>
        <v>#N/A</v>
      </c>
      <c r="EU31" s="97" t="e">
        <f t="shared" si="989"/>
        <v>#N/A</v>
      </c>
      <c r="EV31" s="97" t="e">
        <f t="shared" si="990"/>
        <v>#N/A</v>
      </c>
      <c r="EW31" s="97" t="e">
        <f t="shared" si="991"/>
        <v>#N/A</v>
      </c>
      <c r="EX31" s="97" t="e">
        <f t="shared" si="992"/>
        <v>#N/A</v>
      </c>
      <c r="EY31" s="97" t="e">
        <f t="shared" si="993"/>
        <v>#N/A</v>
      </c>
      <c r="EZ31" s="97" t="e">
        <f t="shared" si="994"/>
        <v>#N/A</v>
      </c>
      <c r="FA31" s="97" t="e">
        <f t="shared" si="995"/>
        <v>#N/A</v>
      </c>
      <c r="FB31" s="97" t="e">
        <f t="shared" si="996"/>
        <v>#N/A</v>
      </c>
      <c r="FC31" s="97" t="e">
        <f t="shared" si="997"/>
        <v>#N/A</v>
      </c>
      <c r="FD31" s="97" t="e">
        <f t="shared" si="998"/>
        <v>#N/A</v>
      </c>
      <c r="FE31" s="97" t="e">
        <f t="shared" si="999"/>
        <v>#N/A</v>
      </c>
      <c r="FF31" s="97" t="e">
        <f t="shared" si="1000"/>
        <v>#N/A</v>
      </c>
      <c r="FG31" s="97" t="e">
        <f t="shared" si="1001"/>
        <v>#N/A</v>
      </c>
      <c r="FH31" s="97" t="e">
        <f t="shared" si="1002"/>
        <v>#N/A</v>
      </c>
      <c r="FI31" s="97" t="e">
        <f t="shared" si="1003"/>
        <v>#N/A</v>
      </c>
      <c r="FJ31" s="97" t="e">
        <f t="shared" si="1004"/>
        <v>#N/A</v>
      </c>
      <c r="FK31" s="97" t="e">
        <f t="shared" si="1005"/>
        <v>#N/A</v>
      </c>
      <c r="FL31" s="97" t="e">
        <f t="shared" si="1006"/>
        <v>#N/A</v>
      </c>
      <c r="FM31" s="97" t="e">
        <f t="shared" si="1007"/>
        <v>#N/A</v>
      </c>
      <c r="FN31" s="97" t="e">
        <f t="shared" si="1008"/>
        <v>#N/A</v>
      </c>
      <c r="FO31" s="97" t="e">
        <f t="shared" si="1009"/>
        <v>#N/A</v>
      </c>
      <c r="FP31" s="97" t="e">
        <f t="shared" si="1010"/>
        <v>#N/A</v>
      </c>
      <c r="FQ31" s="97" t="e">
        <f t="shared" si="1011"/>
        <v>#N/A</v>
      </c>
      <c r="FR31" s="97" t="e">
        <f t="shared" si="1012"/>
        <v>#N/A</v>
      </c>
      <c r="FS31" s="97" t="e">
        <f t="shared" si="1013"/>
        <v>#N/A</v>
      </c>
      <c r="FT31" s="97" t="e">
        <f t="shared" si="1014"/>
        <v>#N/A</v>
      </c>
      <c r="FU31" s="97" t="e">
        <f t="shared" si="1015"/>
        <v>#N/A</v>
      </c>
      <c r="FV31" s="97" t="e">
        <f t="shared" si="1016"/>
        <v>#N/A</v>
      </c>
      <c r="FW31" s="97" t="e">
        <f t="shared" si="1017"/>
        <v>#N/A</v>
      </c>
      <c r="FX31" s="97" t="e">
        <f t="shared" si="1018"/>
        <v>#N/A</v>
      </c>
      <c r="FY31" s="97" t="e">
        <f t="shared" si="1019"/>
        <v>#N/A</v>
      </c>
      <c r="FZ31" s="97" t="e">
        <f t="shared" si="1020"/>
        <v>#N/A</v>
      </c>
      <c r="GA31" s="97" t="e">
        <f t="shared" si="1021"/>
        <v>#N/A</v>
      </c>
      <c r="GB31" s="97" t="e">
        <f t="shared" si="1022"/>
        <v>#N/A</v>
      </c>
      <c r="GC31" s="97" t="e">
        <f t="shared" si="1023"/>
        <v>#N/A</v>
      </c>
      <c r="GD31" s="97" t="e">
        <f t="shared" si="1024"/>
        <v>#N/A</v>
      </c>
      <c r="GE31" s="97" t="e">
        <f t="shared" si="1025"/>
        <v>#N/A</v>
      </c>
      <c r="GF31" s="97" t="e">
        <f t="shared" si="1026"/>
        <v>#N/A</v>
      </c>
      <c r="GG31" s="97" t="e">
        <f t="shared" si="1027"/>
        <v>#N/A</v>
      </c>
      <c r="GH31" s="97" t="e">
        <f t="shared" si="1028"/>
        <v>#N/A</v>
      </c>
      <c r="GI31" s="97" t="e">
        <f t="shared" si="1029"/>
        <v>#N/A</v>
      </c>
      <c r="GJ31" s="97" t="e">
        <f t="shared" si="1030"/>
        <v>#N/A</v>
      </c>
      <c r="GK31" s="97" t="e">
        <f t="shared" si="1031"/>
        <v>#N/A</v>
      </c>
      <c r="GL31" s="97" t="e">
        <f t="shared" si="1032"/>
        <v>#N/A</v>
      </c>
      <c r="GM31" s="97" t="e">
        <f t="shared" si="1033"/>
        <v>#N/A</v>
      </c>
      <c r="GN31" s="97" t="e">
        <f t="shared" si="1034"/>
        <v>#N/A</v>
      </c>
      <c r="GO31" s="97" t="e">
        <f t="shared" si="1035"/>
        <v>#N/A</v>
      </c>
      <c r="GP31" s="97" t="e">
        <f t="shared" si="1036"/>
        <v>#N/A</v>
      </c>
      <c r="GQ31" s="97" t="e">
        <f t="shared" si="1037"/>
        <v>#N/A</v>
      </c>
      <c r="GR31" s="97" t="e">
        <f t="shared" si="1038"/>
        <v>#N/A</v>
      </c>
      <c r="GS31" s="97" t="e">
        <f t="shared" si="1039"/>
        <v>#N/A</v>
      </c>
      <c r="GT31" s="97" t="e">
        <f t="shared" si="1040"/>
        <v>#N/A</v>
      </c>
      <c r="GU31" s="97" t="e">
        <f t="shared" si="1041"/>
        <v>#N/A</v>
      </c>
      <c r="GV31" s="97" t="e">
        <f t="shared" si="1042"/>
        <v>#N/A</v>
      </c>
      <c r="GW31" s="97" t="e">
        <f t="shared" si="1043"/>
        <v>#N/A</v>
      </c>
      <c r="GX31" s="97" t="e">
        <f t="shared" si="1044"/>
        <v>#N/A</v>
      </c>
      <c r="GY31" s="97" t="e">
        <f t="shared" si="1045"/>
        <v>#N/A</v>
      </c>
      <c r="GZ31" s="97" t="e">
        <f t="shared" si="1046"/>
        <v>#N/A</v>
      </c>
      <c r="HA31" s="97" t="e">
        <f t="shared" si="1047"/>
        <v>#N/A</v>
      </c>
      <c r="HB31" s="97" t="e">
        <f t="shared" si="1048"/>
        <v>#N/A</v>
      </c>
      <c r="HC31" s="97" t="e">
        <f t="shared" si="1049"/>
        <v>#N/A</v>
      </c>
      <c r="HD31" s="97" t="e">
        <f t="shared" si="1050"/>
        <v>#N/A</v>
      </c>
      <c r="HE31" s="97" t="e">
        <f t="shared" si="1051"/>
        <v>#N/A</v>
      </c>
      <c r="HF31" s="97" t="e">
        <f t="shared" si="1052"/>
        <v>#N/A</v>
      </c>
      <c r="HG31" s="97" t="e">
        <f t="shared" si="1053"/>
        <v>#N/A</v>
      </c>
      <c r="HH31" s="97" t="e">
        <f t="shared" si="1054"/>
        <v>#N/A</v>
      </c>
      <c r="HI31" s="97" t="e">
        <f t="shared" si="1055"/>
        <v>#N/A</v>
      </c>
      <c r="HJ31" s="97" t="e">
        <f t="shared" si="1056"/>
        <v>#N/A</v>
      </c>
      <c r="HK31" s="97" t="e">
        <f t="shared" si="1057"/>
        <v>#N/A</v>
      </c>
      <c r="HL31" s="97" t="e">
        <f t="shared" si="1058"/>
        <v>#N/A</v>
      </c>
      <c r="HM31" s="97" t="e">
        <f t="shared" si="1059"/>
        <v>#N/A</v>
      </c>
      <c r="HN31" s="97" t="e">
        <f t="shared" si="1060"/>
        <v>#N/A</v>
      </c>
      <c r="HO31" s="97" t="e">
        <f t="shared" si="1061"/>
        <v>#N/A</v>
      </c>
      <c r="HP31" s="97" t="e">
        <f t="shared" si="1062"/>
        <v>#N/A</v>
      </c>
      <c r="HQ31" s="97" t="e">
        <f t="shared" si="1063"/>
        <v>#N/A</v>
      </c>
      <c r="HR31" s="97" t="e">
        <f t="shared" si="1064"/>
        <v>#N/A</v>
      </c>
      <c r="HS31" s="97" t="e">
        <f t="shared" si="1065"/>
        <v>#N/A</v>
      </c>
      <c r="HT31" s="97" t="e">
        <f t="shared" si="1066"/>
        <v>#N/A</v>
      </c>
      <c r="HU31" s="97" t="e">
        <f t="shared" si="1067"/>
        <v>#N/A</v>
      </c>
      <c r="HV31" s="97" t="e">
        <f t="shared" si="1068"/>
        <v>#N/A</v>
      </c>
      <c r="HW31" s="97" t="e">
        <f t="shared" si="1069"/>
        <v>#N/A</v>
      </c>
      <c r="HX31" s="97" t="e">
        <f t="shared" si="1070"/>
        <v>#N/A</v>
      </c>
      <c r="HY31" s="97" t="e">
        <f t="shared" si="1071"/>
        <v>#N/A</v>
      </c>
      <c r="HZ31" s="97" t="e">
        <f t="shared" si="1072"/>
        <v>#N/A</v>
      </c>
      <c r="IA31" s="97" t="e">
        <f t="shared" si="1073"/>
        <v>#N/A</v>
      </c>
      <c r="IB31" s="97" t="e">
        <f t="shared" si="1074"/>
        <v>#N/A</v>
      </c>
      <c r="IC31" s="97" t="e">
        <f t="shared" si="1075"/>
        <v>#N/A</v>
      </c>
      <c r="ID31" s="97" t="e">
        <f t="shared" si="1076"/>
        <v>#N/A</v>
      </c>
      <c r="IE31" s="97" t="e">
        <f t="shared" si="1077"/>
        <v>#N/A</v>
      </c>
      <c r="IF31" s="97" t="e">
        <f t="shared" si="1078"/>
        <v>#N/A</v>
      </c>
      <c r="IG31" s="97" t="e">
        <f t="shared" si="1079"/>
        <v>#N/A</v>
      </c>
      <c r="IH31" s="97" t="e">
        <f t="shared" si="1080"/>
        <v>#N/A</v>
      </c>
      <c r="II31" s="97" t="e">
        <f t="shared" si="1081"/>
        <v>#N/A</v>
      </c>
      <c r="IJ31" s="97" t="e">
        <f t="shared" si="1082"/>
        <v>#N/A</v>
      </c>
      <c r="IK31" s="97" t="e">
        <f t="shared" si="1083"/>
        <v>#N/A</v>
      </c>
      <c r="IL31" s="97" t="e">
        <f t="shared" si="1084"/>
        <v>#N/A</v>
      </c>
      <c r="IM31" s="97" t="e">
        <f t="shared" si="1085"/>
        <v>#N/A</v>
      </c>
      <c r="IN31" s="97" t="e">
        <f t="shared" si="1086"/>
        <v>#N/A</v>
      </c>
      <c r="IO31" s="97" t="e">
        <f t="shared" si="1087"/>
        <v>#N/A</v>
      </c>
      <c r="IP31" s="97" t="e">
        <f t="shared" si="1088"/>
        <v>#N/A</v>
      </c>
      <c r="IQ31" s="97" t="e">
        <f t="shared" si="1089"/>
        <v>#N/A</v>
      </c>
      <c r="IR31" s="97" t="e">
        <f t="shared" si="1090"/>
        <v>#N/A</v>
      </c>
      <c r="IS31" s="97" t="e">
        <f t="shared" si="1091"/>
        <v>#N/A</v>
      </c>
      <c r="IT31" s="97" t="e">
        <f t="shared" si="1092"/>
        <v>#N/A</v>
      </c>
      <c r="IU31" s="97" t="e">
        <f t="shared" si="1093"/>
        <v>#N/A</v>
      </c>
      <c r="IV31" s="97" t="e">
        <f t="shared" si="1094"/>
        <v>#N/A</v>
      </c>
      <c r="IW31" s="97" t="e">
        <f t="shared" si="1095"/>
        <v>#N/A</v>
      </c>
      <c r="IX31" s="97" t="e">
        <f t="shared" si="1096"/>
        <v>#N/A</v>
      </c>
      <c r="IY31" s="97" t="e">
        <f t="shared" si="1097"/>
        <v>#N/A</v>
      </c>
      <c r="IZ31" s="97" t="e">
        <f t="shared" si="1098"/>
        <v>#N/A</v>
      </c>
      <c r="JA31" s="97" t="e">
        <f t="shared" si="1099"/>
        <v>#N/A</v>
      </c>
      <c r="JB31" s="97" t="e">
        <f t="shared" si="1100"/>
        <v>#N/A</v>
      </c>
      <c r="JC31" s="97" t="e">
        <f t="shared" si="1101"/>
        <v>#N/A</v>
      </c>
      <c r="JD31" s="97" t="e">
        <f t="shared" si="1102"/>
        <v>#N/A</v>
      </c>
      <c r="JE31" s="97" t="e">
        <f t="shared" si="1103"/>
        <v>#N/A</v>
      </c>
      <c r="JF31" s="97" t="e">
        <f t="shared" si="1104"/>
        <v>#N/A</v>
      </c>
      <c r="JG31" s="97" t="e">
        <f t="shared" si="1105"/>
        <v>#N/A</v>
      </c>
      <c r="JH31" s="97" t="e">
        <f t="shared" si="1106"/>
        <v>#N/A</v>
      </c>
      <c r="JI31" s="97" t="e">
        <f t="shared" si="1107"/>
        <v>#N/A</v>
      </c>
      <c r="JJ31" s="97" t="e">
        <f t="shared" si="1108"/>
        <v>#N/A</v>
      </c>
      <c r="JK31" s="97" t="e">
        <f t="shared" si="1109"/>
        <v>#N/A</v>
      </c>
      <c r="JL31" s="97" t="e">
        <f t="shared" si="1110"/>
        <v>#N/A</v>
      </c>
      <c r="JM31" s="97" t="e">
        <f t="shared" si="1111"/>
        <v>#N/A</v>
      </c>
      <c r="JN31" s="97" t="e">
        <f t="shared" si="1112"/>
        <v>#N/A</v>
      </c>
      <c r="JO31" s="97" t="e">
        <f t="shared" si="1113"/>
        <v>#N/A</v>
      </c>
      <c r="JP31" s="97" t="e">
        <f t="shared" si="1114"/>
        <v>#N/A</v>
      </c>
      <c r="JQ31" s="97" t="e">
        <f t="shared" si="1115"/>
        <v>#N/A</v>
      </c>
      <c r="JR31" s="97" t="e">
        <f t="shared" si="1116"/>
        <v>#N/A</v>
      </c>
      <c r="JS31" s="97" t="e">
        <f t="shared" si="1117"/>
        <v>#N/A</v>
      </c>
      <c r="JT31" s="97" t="e">
        <f t="shared" si="1118"/>
        <v>#N/A</v>
      </c>
      <c r="JU31" s="97" t="e">
        <f t="shared" si="1119"/>
        <v>#N/A</v>
      </c>
      <c r="JV31" s="97" t="e">
        <f t="shared" si="1120"/>
        <v>#N/A</v>
      </c>
      <c r="JW31" s="97" t="e">
        <f t="shared" si="1121"/>
        <v>#N/A</v>
      </c>
      <c r="JX31" s="97" t="e">
        <f t="shared" si="1122"/>
        <v>#N/A</v>
      </c>
      <c r="JY31" s="97" t="e">
        <f t="shared" si="1123"/>
        <v>#N/A</v>
      </c>
      <c r="JZ31" s="97" t="e">
        <f t="shared" si="1124"/>
        <v>#N/A</v>
      </c>
      <c r="KA31" s="97" t="e">
        <f t="shared" si="1125"/>
        <v>#N/A</v>
      </c>
      <c r="KB31" s="97" t="e">
        <f t="shared" si="1126"/>
        <v>#N/A</v>
      </c>
      <c r="KC31" s="97" t="e">
        <f t="shared" si="1127"/>
        <v>#N/A</v>
      </c>
      <c r="KD31" s="97" t="e">
        <f t="shared" si="1128"/>
        <v>#N/A</v>
      </c>
      <c r="KE31" s="97" t="e">
        <f t="shared" si="1129"/>
        <v>#N/A</v>
      </c>
      <c r="KF31" s="97" t="e">
        <f t="shared" si="1130"/>
        <v>#N/A</v>
      </c>
      <c r="KG31" s="97" t="e">
        <f t="shared" si="1131"/>
        <v>#N/A</v>
      </c>
      <c r="KH31" s="97" t="e">
        <f t="shared" si="1132"/>
        <v>#N/A</v>
      </c>
      <c r="KI31" s="97" t="e">
        <f t="shared" si="1133"/>
        <v>#N/A</v>
      </c>
      <c r="KJ31" s="97" t="e">
        <f t="shared" si="1134"/>
        <v>#N/A</v>
      </c>
      <c r="KK31" s="97" t="e">
        <f t="shared" si="1135"/>
        <v>#N/A</v>
      </c>
      <c r="KL31" s="97" t="e">
        <f t="shared" si="1136"/>
        <v>#N/A</v>
      </c>
      <c r="KM31" s="97" t="e">
        <f t="shared" si="1137"/>
        <v>#N/A</v>
      </c>
      <c r="KN31" s="97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1267942</v>
      </c>
      <c r="E5" s="6">
        <f>IF(COUNTIF(I5:XFD5,"&gt;"&amp;0)=0,,HLOOKUP(COUNTIF(I5:XFD5,"&gt;"&amp;0)-1,I$1:XFD5,A5+1,FALSE))</f>
        <v>1267942</v>
      </c>
      <c r="F5" s="7">
        <f>IF(COUNTIF(I5:XFD5,"&gt;"&amp;0)=0,,HLOOKUP(COUNTIF(I5:XFD5,"&gt;"&amp;0)-MIN($F$1+1,COUNTIF(I5:XFD5,"&gt;"&amp;0)),I$1:XFD5,A5+1,FALSE))</f>
        <v>854558</v>
      </c>
      <c r="G5" s="8">
        <f>IF(COUNTIF(I5:XFD5,"&gt;"&amp;0)=0,,(E5/F5)^(1/MIN(COUNTIF(I5:XFD5,"&gt;"&amp;0)-1,$F$1)))</f>
        <v>1.082110394366147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242053</v>
      </c>
      <c r="BO5" s="9">
        <v>270949</v>
      </c>
      <c r="BP5" s="9">
        <v>303183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658374</v>
      </c>
      <c r="BX5" s="9">
        <v>717548</v>
      </c>
      <c r="BY5" s="9">
        <v>779657</v>
      </c>
      <c r="BZ5" s="9">
        <v>854558</v>
      </c>
      <c r="CA5" s="9">
        <v>929458</v>
      </c>
      <c r="CB5" s="9">
        <v>1009785</v>
      </c>
      <c r="CC5" s="9">
        <v>1092307</v>
      </c>
      <c r="CD5" s="9">
        <v>1193527</v>
      </c>
      <c r="CE5" s="9">
        <v>1267942</v>
      </c>
      <c r="CF5" s="9">
        <v>0</v>
      </c>
      <c r="CG5" s="9">
        <v>0</v>
      </c>
      <c r="CH5" s="9">
        <v>0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669819</v>
      </c>
      <c r="E6" s="6">
        <f>IF(COUNTIF(I6:XFD6,"&gt;"&amp;0)=0,,HLOOKUP(COUNTIF(I6:XFD6,"&gt;"&amp;0)-1,I$1:XFD6,A6+1,FALSE))</f>
        <v>669819</v>
      </c>
      <c r="F6" s="7">
        <f>IF(COUNTIF(I6:XFD6,"&gt;"&amp;0)=0,,HLOOKUP(COUNTIF(I6:XFD6,"&gt;"&amp;0)-MIN($F$1+1,COUNTIF(I6:XFD6,"&gt;"&amp;0)),I$1:XFD6,A6+1,FALSE))</f>
        <v>463747</v>
      </c>
      <c r="G6" s="8">
        <f t="shared" ref="G6:G69" si="8">IF(COUNTIF(I6:XFD6,"&gt;"&amp;0)=0,,(E6/F6)^(1/MIN(COUNTIF(I6:XFD6,"&gt;"&amp;0)-1,$F$1)))</f>
        <v>1.0763047820751963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357366</v>
      </c>
      <c r="E7" s="6">
        <f>IF(COUNTIF(I7:XFD7,"&gt;"&amp;0)=0,,HLOOKUP(COUNTIF(I7:XFD7,"&gt;"&amp;0)-1,I$1:XFD7,A7+1,FALSE))</f>
        <v>357366</v>
      </c>
      <c r="F7" s="7">
        <f>IF(COUNTIF(I7:XFD7,"&gt;"&amp;0)=0,,HLOOKUP(COUNTIF(I7:XFD7,"&gt;"&amp;0)-MIN($F$1+1,COUNTIF(I7:XFD7,"&gt;"&amp;0)),I$1:XFD7,A7+1,FALSE))</f>
        <v>199550</v>
      </c>
      <c r="G7" s="8">
        <f t="shared" si="8"/>
        <v>1.1236014728069064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14800</v>
      </c>
      <c r="AB7" s="9">
        <v>20466</v>
      </c>
      <c r="AC7" s="9">
        <v>27324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129008</v>
      </c>
      <c r="AK7" s="9">
        <v>149407</v>
      </c>
      <c r="AL7" s="9">
        <v>171730</v>
      </c>
      <c r="AM7" s="9">
        <v>199550</v>
      </c>
      <c r="AN7" s="9">
        <v>225966</v>
      </c>
      <c r="AO7" s="9">
        <v>258117</v>
      </c>
      <c r="AP7" s="9">
        <v>291755</v>
      </c>
      <c r="AQ7" s="9">
        <v>325980</v>
      </c>
      <c r="AR7" s="9">
        <v>357366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337072</v>
      </c>
      <c r="E8" s="6">
        <f>IF(COUNTIF(I8:XFD8,"&gt;"&amp;0)=0,,HLOOKUP(COUNTIF(I8:XFD8,"&gt;"&amp;0)-1,I$1:XFD8,A8+1,FALSE))</f>
        <v>337072</v>
      </c>
      <c r="F8" s="7">
        <f>IF(COUNTIF(I8:XFD8,"&gt;"&amp;0)=0,,HLOOKUP(COUNTIF(I8:XFD8,"&gt;"&amp;0)-MIN($F$1+1,COUNTIF(I8:XFD8,"&gt;"&amp;0)),I$1:XFD8,A8+1,FALSE))</f>
        <v>188172</v>
      </c>
      <c r="G8" s="8">
        <f t="shared" si="8"/>
        <v>1.1236564146660113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  <c r="Z8" s="9">
        <v>19100</v>
      </c>
      <c r="AA8" s="9">
        <v>25489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121478</v>
      </c>
      <c r="AI8" s="9">
        <v>140886</v>
      </c>
      <c r="AJ8" s="9">
        <v>161807</v>
      </c>
      <c r="AK8" s="9">
        <v>188172</v>
      </c>
      <c r="AL8" s="9">
        <v>213372</v>
      </c>
      <c r="AM8" s="9">
        <v>243453</v>
      </c>
      <c r="AN8" s="9">
        <v>275586</v>
      </c>
      <c r="AO8" s="9">
        <v>308850</v>
      </c>
      <c r="AP8" s="9">
        <v>337072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131646</v>
      </c>
      <c r="E9" s="6">
        <f>IF(COUNTIF(I9:XFD9,"&gt;"&amp;0)=0,,HLOOKUP(COUNTIF(I9:XFD9,"&gt;"&amp;0)-1,I$1:XFD9,A9+1,FALSE))</f>
        <v>131646</v>
      </c>
      <c r="F9" s="7">
        <f>IF(COUNTIF(I9:XFD9,"&gt;"&amp;0)=0,,HLOOKUP(COUNTIF(I9:XFD9,"&gt;"&amp;0)-MIN($F$1+1,COUNTIF(I9:XFD9,"&gt;"&amp;0)),I$1:XFD9,A9+1,FALSE))</f>
        <v>95923</v>
      </c>
      <c r="G9" s="8">
        <f t="shared" si="8"/>
        <v>1.0653614626413219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128948</v>
      </c>
      <c r="E10" s="6">
        <f>IF(COUNTIF(I10:XFD10,"&gt;"&amp;0)=0,,HLOOKUP(COUNTIF(I10:XFD10,"&gt;"&amp;0)-1,I$1:XFD10,A10+1,FALSE))</f>
        <v>128948</v>
      </c>
      <c r="F10" s="7">
        <f>IF(COUNTIF(I10:XFD10,"&gt;"&amp;0)=0,,HLOOKUP(COUNTIF(I10:XFD10,"&gt;"&amp;0)-MIN($F$1+1,COUNTIF(I10:XFD10,"&gt;"&amp;0)),I$1:XFD10,A10+1,FALSE))</f>
        <v>105792</v>
      </c>
      <c r="G10" s="8">
        <f t="shared" si="8"/>
        <v>1.0403808666288163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  <c r="AY10" s="9">
        <v>128948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122989</v>
      </c>
      <c r="E11" s="6">
        <f>IF(COUNTIF(I11:XFD11,"&gt;"&amp;0)=0,,HLOOKUP(COUNTIF(I11:XFD11,"&gt;"&amp;0)-1,I$1:XFD11,A11+1,FALSE))</f>
        <v>122989</v>
      </c>
      <c r="F11" s="7">
        <f>IF(COUNTIF(I11:XFD11,"&gt;"&amp;0)=0,,HLOOKUP(COUNTIF(I11:XFD11,"&gt;"&amp;0)-MIN($F$1+1,COUNTIF(I11:XFD11,"&gt;"&amp;0)),I$1:XFD11,A11+1,FALSE))</f>
        <v>110182</v>
      </c>
      <c r="G11" s="8">
        <f t="shared" si="8"/>
        <v>1.0222358879711826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  <c r="CE11" s="9">
        <v>122989</v>
      </c>
      <c r="CF11" s="9">
        <v>0</v>
      </c>
      <c r="CG11" s="9">
        <v>0</v>
      </c>
      <c r="CH11" s="9">
        <v>0</v>
      </c>
      <c r="CI11" s="9">
        <v>0</v>
      </c>
      <c r="CJ11" s="9">
        <v>0</v>
      </c>
      <c r="CK11" s="9">
        <v>0</v>
      </c>
      <c r="CL11" s="9">
        <v>0</v>
      </c>
      <c r="CM11" s="9">
        <v>0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Germany</v>
      </c>
      <c r="D12" s="6">
        <f t="shared" si="7"/>
        <v>100123</v>
      </c>
      <c r="E12" s="6">
        <f>IF(COUNTIF(I12:XFD12,"&gt;"&amp;0)=0,,HLOOKUP(COUNTIF(I12:XFD12,"&gt;"&amp;0)-1,I$1:XFD12,A12+1,FALSE))</f>
        <v>100123</v>
      </c>
      <c r="F12" s="7">
        <f>IF(COUNTIF(I12:XFD12,"&gt;"&amp;0)=0,,HLOOKUP(COUNTIF(I12:XFD12,"&gt;"&amp;0)-MIN($F$1+1,COUNTIF(I12:XFD12,"&gt;"&amp;0)),I$1:XFD12,A12+1,FALSE))</f>
        <v>71808</v>
      </c>
      <c r="G12" s="8">
        <f t="shared" si="8"/>
        <v>1.0687403456729092</v>
      </c>
      <c r="H12" s="13" t="s">
        <v>53</v>
      </c>
      <c r="I12" s="9">
        <v>130</v>
      </c>
      <c r="J12" s="9">
        <v>159</v>
      </c>
      <c r="K12" s="9">
        <v>196</v>
      </c>
      <c r="L12" s="9">
        <v>262</v>
      </c>
      <c r="M12" s="9">
        <v>482</v>
      </c>
      <c r="N12" s="9">
        <v>670</v>
      </c>
      <c r="O12" s="9">
        <v>799</v>
      </c>
      <c r="P12" s="9">
        <v>1040</v>
      </c>
      <c r="Q12" s="9">
        <v>1176</v>
      </c>
      <c r="R12" s="9">
        <v>1457</v>
      </c>
      <c r="S12" s="9">
        <v>1908</v>
      </c>
      <c r="T12" s="9">
        <v>2745</v>
      </c>
      <c r="U12" s="9">
        <v>3675</v>
      </c>
      <c r="V12" s="9">
        <v>4585</v>
      </c>
      <c r="W12" s="9">
        <v>5795</v>
      </c>
      <c r="X12" s="9">
        <v>7272</v>
      </c>
      <c r="Y12" s="9">
        <v>9257</v>
      </c>
      <c r="Z12" s="9">
        <v>12327</v>
      </c>
      <c r="AA12" s="9">
        <v>15320</v>
      </c>
      <c r="AB12" s="9">
        <v>19848</v>
      </c>
      <c r="AC12" s="9">
        <v>22213</v>
      </c>
      <c r="AD12" s="9">
        <v>24873</v>
      </c>
      <c r="AE12" s="9">
        <v>29056</v>
      </c>
      <c r="AF12" s="9">
        <v>32986</v>
      </c>
      <c r="AG12" s="9">
        <v>37323</v>
      </c>
      <c r="AH12" s="9">
        <v>43938</v>
      </c>
      <c r="AI12" s="9">
        <v>50871</v>
      </c>
      <c r="AJ12" s="9">
        <v>57695</v>
      </c>
      <c r="AK12" s="9">
        <v>62095</v>
      </c>
      <c r="AL12" s="9">
        <v>66885</v>
      </c>
      <c r="AM12" s="9">
        <v>71808</v>
      </c>
      <c r="AN12" s="9">
        <v>77872</v>
      </c>
      <c r="AO12" s="9">
        <v>84794</v>
      </c>
      <c r="AP12" s="9">
        <v>91159</v>
      </c>
      <c r="AQ12" s="9">
        <v>96092</v>
      </c>
      <c r="AR12" s="9">
        <v>100123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France</v>
      </c>
      <c r="D13" s="6">
        <f t="shared" si="7"/>
        <v>93773</v>
      </c>
      <c r="E13" s="6">
        <f>IF(COUNTIF(I13:XFD13,"&gt;"&amp;0)=0,,HLOOKUP(COUNTIF(I13:XFD13,"&gt;"&amp;0)-1,I$1:XFD13,A13+1,FALSE))</f>
        <v>93773</v>
      </c>
      <c r="F13" s="7">
        <f>IF(COUNTIF(I13:XFD13,"&gt;"&amp;0)=0,,HLOOKUP(COUNTIF(I13:XFD13,"&gt;"&amp;0)-MIN($F$1+1,COUNTIF(I13:XFD13,"&gt;"&amp;0)),I$1:XFD13,A13+1,FALSE))</f>
        <v>52827</v>
      </c>
      <c r="G13" s="8">
        <f t="shared" si="8"/>
        <v>1.1216164557775985</v>
      </c>
      <c r="H13" s="13" t="s">
        <v>41</v>
      </c>
      <c r="I13" s="9">
        <v>100</v>
      </c>
      <c r="J13" s="9">
        <v>130</v>
      </c>
      <c r="K13" s="9">
        <v>191</v>
      </c>
      <c r="L13" s="9">
        <v>204</v>
      </c>
      <c r="M13" s="9">
        <v>288</v>
      </c>
      <c r="N13" s="9">
        <v>380</v>
      </c>
      <c r="O13" s="9">
        <v>656</v>
      </c>
      <c r="P13" s="9">
        <v>959</v>
      </c>
      <c r="Q13" s="9">
        <v>1136</v>
      </c>
      <c r="R13" s="9">
        <v>1219</v>
      </c>
      <c r="S13" s="9">
        <v>1794</v>
      </c>
      <c r="T13" s="9">
        <v>2293</v>
      </c>
      <c r="U13" s="9">
        <v>2876</v>
      </c>
      <c r="V13" s="9">
        <v>3681</v>
      </c>
      <c r="W13" s="9">
        <v>4496</v>
      </c>
      <c r="X13" s="9">
        <v>5432</v>
      </c>
      <c r="Y13" s="9">
        <v>6683</v>
      </c>
      <c r="Z13" s="9">
        <v>7715</v>
      </c>
      <c r="AA13" s="9">
        <v>9124</v>
      </c>
      <c r="AB13" s="9">
        <v>10970</v>
      </c>
      <c r="AC13" s="9">
        <v>12758</v>
      </c>
      <c r="AD13" s="9">
        <v>14463</v>
      </c>
      <c r="AE13" s="9">
        <v>16243</v>
      </c>
      <c r="AF13" s="9">
        <v>20123</v>
      </c>
      <c r="AG13" s="9">
        <v>22622</v>
      </c>
      <c r="AH13" s="9">
        <v>25600</v>
      </c>
      <c r="AI13" s="9">
        <v>29551</v>
      </c>
      <c r="AJ13" s="9">
        <v>33402</v>
      </c>
      <c r="AK13" s="9">
        <v>38105</v>
      </c>
      <c r="AL13" s="9">
        <v>40708</v>
      </c>
      <c r="AM13" s="9">
        <v>45170</v>
      </c>
      <c r="AN13" s="9">
        <v>52827</v>
      </c>
      <c r="AO13" s="9">
        <v>57749</v>
      </c>
      <c r="AP13" s="9">
        <v>59929</v>
      </c>
      <c r="AQ13" s="9">
        <v>65202</v>
      </c>
      <c r="AR13" s="9">
        <v>90848</v>
      </c>
      <c r="AS13" s="9">
        <v>93773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China</v>
      </c>
      <c r="D14" s="6">
        <f t="shared" si="7"/>
        <v>82602</v>
      </c>
      <c r="E14" s="6">
        <f>IF(COUNTIF(I14:XFD14,"&gt;"&amp;0)=0,,HLOOKUP(COUNTIF(I14:XFD14,"&gt;"&amp;0)-1,I$1:XFD14,A14+1,FALSE))</f>
        <v>82602</v>
      </c>
      <c r="F14" s="7">
        <f>IF(COUNTIF(I14:XFD14,"&gt;"&amp;0)=0,,HLOOKUP(COUNTIF(I14:XFD14,"&gt;"&amp;0)-MIN($F$1+1,COUNTIF(I14:XFD14,"&gt;"&amp;0)),I$1:XFD14,A14+1,FALSE))</f>
        <v>82279</v>
      </c>
      <c r="G14" s="8">
        <f t="shared" si="8"/>
        <v>1.0007839035358483</v>
      </c>
      <c r="H14" s="13" t="s">
        <v>337</v>
      </c>
      <c r="I14" s="9">
        <v>548</v>
      </c>
      <c r="J14" s="9">
        <v>643</v>
      </c>
      <c r="K14" s="9">
        <v>920</v>
      </c>
      <c r="L14" s="9">
        <v>1406</v>
      </c>
      <c r="M14" s="9">
        <v>2075</v>
      </c>
      <c r="N14" s="9">
        <v>2877</v>
      </c>
      <c r="O14" s="9">
        <v>5509</v>
      </c>
      <c r="P14" s="9">
        <v>6087</v>
      </c>
      <c r="Q14" s="9">
        <v>8141</v>
      </c>
      <c r="R14" s="9">
        <v>9802</v>
      </c>
      <c r="S14" s="9">
        <v>11891</v>
      </c>
      <c r="T14" s="9">
        <v>16630</v>
      </c>
      <c r="U14" s="9">
        <v>19716</v>
      </c>
      <c r="V14" s="9">
        <v>23707</v>
      </c>
      <c r="W14" s="9">
        <v>27440</v>
      </c>
      <c r="X14" s="9">
        <v>30587</v>
      </c>
      <c r="Y14" s="9">
        <v>34110</v>
      </c>
      <c r="Z14" s="9">
        <v>36814</v>
      </c>
      <c r="AA14" s="9">
        <v>39829</v>
      </c>
      <c r="AB14" s="9">
        <v>42354</v>
      </c>
      <c r="AC14" s="9">
        <v>44386</v>
      </c>
      <c r="AD14" s="9">
        <v>50000</v>
      </c>
      <c r="AE14" s="9">
        <v>59895</v>
      </c>
      <c r="AF14" s="9">
        <v>66358</v>
      </c>
      <c r="AG14" s="9">
        <v>68413</v>
      </c>
      <c r="AH14" s="9">
        <v>70513</v>
      </c>
      <c r="AI14" s="9">
        <v>72434</v>
      </c>
      <c r="AJ14" s="9">
        <v>74211</v>
      </c>
      <c r="AK14" s="9">
        <v>74619</v>
      </c>
      <c r="AL14" s="9">
        <v>75077</v>
      </c>
      <c r="AM14" s="9">
        <v>75550</v>
      </c>
      <c r="AN14" s="9">
        <v>77001</v>
      </c>
      <c r="AO14" s="9">
        <v>77022</v>
      </c>
      <c r="AP14" s="9">
        <v>77241</v>
      </c>
      <c r="AQ14" s="9">
        <v>77754</v>
      </c>
      <c r="AR14" s="9">
        <v>78166</v>
      </c>
      <c r="AS14" s="9">
        <v>78600</v>
      </c>
      <c r="AT14" s="9">
        <v>78928</v>
      </c>
      <c r="AU14" s="9">
        <v>79356</v>
      </c>
      <c r="AV14" s="9">
        <v>79932</v>
      </c>
      <c r="AW14" s="9">
        <v>80136</v>
      </c>
      <c r="AX14" s="9">
        <v>80261</v>
      </c>
      <c r="AY14" s="9">
        <v>80386</v>
      </c>
      <c r="AZ14" s="9">
        <v>80537</v>
      </c>
      <c r="BA14" s="9">
        <v>80690</v>
      </c>
      <c r="BB14" s="9">
        <v>80770</v>
      </c>
      <c r="BC14" s="9">
        <v>80823</v>
      </c>
      <c r="BD14" s="9">
        <v>80860</v>
      </c>
      <c r="BE14" s="9">
        <v>80887</v>
      </c>
      <c r="BF14" s="9">
        <v>80921</v>
      </c>
      <c r="BG14" s="9">
        <v>80932</v>
      </c>
      <c r="BH14" s="9">
        <v>80945</v>
      </c>
      <c r="BI14" s="9">
        <v>80977</v>
      </c>
      <c r="BJ14" s="9">
        <v>81003</v>
      </c>
      <c r="BK14" s="9">
        <v>81033</v>
      </c>
      <c r="BL14" s="9">
        <v>81058</v>
      </c>
      <c r="BM14" s="9">
        <v>81102</v>
      </c>
      <c r="BN14" s="9">
        <v>81156</v>
      </c>
      <c r="BO14" s="9">
        <v>81250</v>
      </c>
      <c r="BP14" s="9">
        <v>81305</v>
      </c>
      <c r="BQ14" s="9">
        <v>81435</v>
      </c>
      <c r="BR14" s="9">
        <v>81498</v>
      </c>
      <c r="BS14" s="9">
        <v>81591</v>
      </c>
      <c r="BT14" s="9">
        <v>81661</v>
      </c>
      <c r="BU14" s="9">
        <v>81782</v>
      </c>
      <c r="BV14" s="9">
        <v>81897</v>
      </c>
      <c r="BW14" s="9">
        <v>81999</v>
      </c>
      <c r="BX14" s="9">
        <v>82122</v>
      </c>
      <c r="BY14" s="9">
        <v>82198</v>
      </c>
      <c r="BZ14" s="9">
        <v>82279</v>
      </c>
      <c r="CA14" s="9">
        <v>82361</v>
      </c>
      <c r="CB14" s="9">
        <v>82432</v>
      </c>
      <c r="CC14" s="9">
        <v>82511</v>
      </c>
      <c r="CD14" s="9">
        <v>82543</v>
      </c>
      <c r="CE14" s="9">
        <v>82602</v>
      </c>
      <c r="CF14" s="9">
        <v>0</v>
      </c>
      <c r="CG14" s="9">
        <v>0</v>
      </c>
      <c r="CH14" s="9">
        <v>0</v>
      </c>
      <c r="CI14" s="9">
        <v>0</v>
      </c>
      <c r="CJ14" s="9">
        <v>0</v>
      </c>
      <c r="CK14" s="9">
        <v>0</v>
      </c>
      <c r="CL14" s="9">
        <v>0</v>
      </c>
      <c r="CM14" s="9">
        <v>0</v>
      </c>
      <c r="CN14" s="9">
        <v>0</v>
      </c>
      <c r="CO14" s="9">
        <v>0</v>
      </c>
      <c r="CP14" s="9">
        <v>0</v>
      </c>
      <c r="CQ14" s="9">
        <v>0</v>
      </c>
      <c r="CR14" s="9">
        <v>0</v>
      </c>
      <c r="CS14" s="9">
        <v>0</v>
      </c>
      <c r="CT14" s="9">
        <v>0</v>
      </c>
      <c r="CU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Middle East</v>
      </c>
      <c r="D15" s="6">
        <f t="shared" si="7"/>
        <v>76197</v>
      </c>
      <c r="E15" s="6">
        <f>IF(COUNTIF(I15:XFD15,"&gt;"&amp;0)=0,,HLOOKUP(COUNTIF(I15:XFD15,"&gt;"&amp;0)-1,I$1:XFD15,A15+1,FALSE))</f>
        <v>76197</v>
      </c>
      <c r="F15" s="7">
        <f>IF(COUNTIF(I15:XFD15,"&gt;"&amp;0)=0,,HLOOKUP(COUNTIF(I15:XFD15,"&gt;"&amp;0)-MIN($F$1+1,COUNTIF(I15:XFD15,"&gt;"&amp;0)),I$1:XFD15,A15+1,FALSE))</f>
        <v>55631</v>
      </c>
      <c r="G15" s="8">
        <f t="shared" si="8"/>
        <v>1.0649376985116781</v>
      </c>
      <c r="H15" s="13" t="s">
        <v>607</v>
      </c>
      <c r="I15" s="9">
        <v>148</v>
      </c>
      <c r="J15" s="9">
        <v>225</v>
      </c>
      <c r="K15" s="9">
        <v>351</v>
      </c>
      <c r="L15" s="9">
        <v>506</v>
      </c>
      <c r="M15" s="9">
        <v>732</v>
      </c>
      <c r="N15" s="9">
        <v>1140</v>
      </c>
      <c r="O15" s="9">
        <v>1687</v>
      </c>
      <c r="P15" s="9">
        <v>2547</v>
      </c>
      <c r="Q15" s="9">
        <v>3146</v>
      </c>
      <c r="R15" s="9">
        <v>3757</v>
      </c>
      <c r="S15" s="9">
        <v>5024</v>
      </c>
      <c r="T15" s="9">
        <v>6164</v>
      </c>
      <c r="U15" s="9">
        <v>6960</v>
      </c>
      <c r="V15" s="9">
        <v>7572</v>
      </c>
      <c r="W15" s="9">
        <v>8550</v>
      </c>
      <c r="X15" s="9">
        <v>9861</v>
      </c>
      <c r="Y15" s="9">
        <v>11000</v>
      </c>
      <c r="Z15" s="9">
        <v>12461</v>
      </c>
      <c r="AA15" s="9">
        <v>13957</v>
      </c>
      <c r="AB15" s="9">
        <v>15351</v>
      </c>
      <c r="AC15" s="9">
        <v>16495</v>
      </c>
      <c r="AD15" s="9">
        <v>17839</v>
      </c>
      <c r="AE15" s="9">
        <v>19209</v>
      </c>
      <c r="AF15" s="9">
        <v>20622</v>
      </c>
      <c r="AG15" s="9">
        <v>22099</v>
      </c>
      <c r="AH15" s="9">
        <v>23391</v>
      </c>
      <c r="AI15" s="9">
        <v>24889</v>
      </c>
      <c r="AJ15" s="9">
        <v>26713</v>
      </c>
      <c r="AK15" s="9">
        <v>29119</v>
      </c>
      <c r="AL15" s="9">
        <v>32804</v>
      </c>
      <c r="AM15" s="9">
        <v>35824</v>
      </c>
      <c r="AN15" s="9">
        <v>39454</v>
      </c>
      <c r="AO15" s="9">
        <v>43425</v>
      </c>
      <c r="AP15" s="9">
        <v>47344</v>
      </c>
      <c r="AQ15" s="9">
        <v>51421</v>
      </c>
      <c r="AR15" s="9">
        <v>55631</v>
      </c>
      <c r="AS15" s="9">
        <v>59872</v>
      </c>
      <c r="AT15" s="9">
        <v>64237</v>
      </c>
      <c r="AU15" s="9">
        <v>68249</v>
      </c>
      <c r="AV15" s="9">
        <v>72067</v>
      </c>
      <c r="AW15" s="9">
        <v>76197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Iran</v>
      </c>
      <c r="D16" s="6">
        <f t="shared" si="7"/>
        <v>58226</v>
      </c>
      <c r="E16" s="6">
        <f>IF(COUNTIF(I16:XFD16,"&gt;"&amp;0)=0,,HLOOKUP(COUNTIF(I16:XFD16,"&gt;"&amp;0)-1,I$1:XFD16,A16+1,FALSE))</f>
        <v>58226</v>
      </c>
      <c r="F16" s="7">
        <f>IF(COUNTIF(I16:XFD16,"&gt;"&amp;0)=0,,HLOOKUP(COUNTIF(I16:XFD16,"&gt;"&amp;0)-MIN($F$1+1,COUNTIF(I16:XFD16,"&gt;"&amp;0)),I$1:XFD16,A16+1,FALSE))</f>
        <v>44605</v>
      </c>
      <c r="G16" s="8">
        <f t="shared" si="8"/>
        <v>1.0547430745128739</v>
      </c>
      <c r="H16" s="13" t="s">
        <v>338</v>
      </c>
      <c r="I16" s="9">
        <v>139</v>
      </c>
      <c r="J16" s="9">
        <v>245</v>
      </c>
      <c r="K16" s="9">
        <v>388</v>
      </c>
      <c r="L16" s="9">
        <v>593</v>
      </c>
      <c r="M16" s="9">
        <v>978</v>
      </c>
      <c r="N16" s="9">
        <v>1501</v>
      </c>
      <c r="O16" s="9">
        <v>2336</v>
      </c>
      <c r="P16" s="9">
        <v>2922</v>
      </c>
      <c r="Q16" s="9">
        <v>3513</v>
      </c>
      <c r="R16" s="9">
        <v>4747</v>
      </c>
      <c r="S16" s="9">
        <v>5823</v>
      </c>
      <c r="T16" s="9">
        <v>6566</v>
      </c>
      <c r="U16" s="9">
        <v>7161</v>
      </c>
      <c r="V16" s="9">
        <v>8042</v>
      </c>
      <c r="W16" s="9">
        <v>9000</v>
      </c>
      <c r="X16" s="9">
        <v>10075</v>
      </c>
      <c r="Y16" s="9">
        <v>11364</v>
      </c>
      <c r="Z16" s="9">
        <v>12729</v>
      </c>
      <c r="AA16" s="9">
        <v>13938</v>
      </c>
      <c r="AB16" s="9">
        <v>14991</v>
      </c>
      <c r="AC16" s="9">
        <v>16169</v>
      </c>
      <c r="AD16" s="9">
        <v>17361</v>
      </c>
      <c r="AE16" s="9">
        <v>18407</v>
      </c>
      <c r="AF16" s="9">
        <v>19644</v>
      </c>
      <c r="AG16" s="9">
        <v>20610</v>
      </c>
      <c r="AH16" s="9">
        <v>21638</v>
      </c>
      <c r="AI16" s="9">
        <v>23049</v>
      </c>
      <c r="AJ16" s="9">
        <v>24811</v>
      </c>
      <c r="AK16" s="9">
        <v>27017</v>
      </c>
      <c r="AL16" s="9">
        <v>29406</v>
      </c>
      <c r="AM16" s="9">
        <v>32332</v>
      </c>
      <c r="AN16" s="9">
        <v>35408</v>
      </c>
      <c r="AO16" s="9">
        <v>38309</v>
      </c>
      <c r="AP16" s="9">
        <v>41495</v>
      </c>
      <c r="AQ16" s="9">
        <v>44605</v>
      </c>
      <c r="AR16" s="9">
        <v>47593</v>
      </c>
      <c r="AS16" s="9">
        <v>50468</v>
      </c>
      <c r="AT16" s="9">
        <v>53183</v>
      </c>
      <c r="AU16" s="9">
        <v>55743</v>
      </c>
      <c r="AV16" s="9">
        <v>58226</v>
      </c>
    </row>
    <row r="17" spans="1:8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United Kingdom</v>
      </c>
      <c r="D17" s="6">
        <f t="shared" si="7"/>
        <v>48436</v>
      </c>
      <c r="E17" s="6">
        <f>IF(COUNTIF(I17:XFD17,"&gt;"&amp;0)=0,,HLOOKUP(COUNTIF(I17:XFD17,"&gt;"&amp;0)-1,I$1:XFD17,A17+1,FALSE))</f>
        <v>48436</v>
      </c>
      <c r="F17" s="7">
        <f>IF(COUNTIF(I17:XFD17,"&gt;"&amp;0)=0,,HLOOKUP(COUNTIF(I17:XFD17,"&gt;"&amp;0)-MIN($F$1+1,COUNTIF(I17:XFD17,"&gt;"&amp;0)),I$1:XFD17,A17+1,FALSE))</f>
        <v>25481</v>
      </c>
      <c r="G17" s="8">
        <f t="shared" si="8"/>
        <v>1.1370782711926362</v>
      </c>
      <c r="H17" s="13" t="s">
        <v>349</v>
      </c>
      <c r="I17" s="9">
        <v>116</v>
      </c>
      <c r="J17" s="9">
        <v>164</v>
      </c>
      <c r="K17" s="9">
        <v>207</v>
      </c>
      <c r="L17" s="9">
        <v>274</v>
      </c>
      <c r="M17" s="9">
        <v>322</v>
      </c>
      <c r="N17" s="9">
        <v>384</v>
      </c>
      <c r="O17" s="9">
        <v>459</v>
      </c>
      <c r="P17" s="9">
        <v>590</v>
      </c>
      <c r="Q17" s="9">
        <v>802</v>
      </c>
      <c r="R17" s="9">
        <v>1144</v>
      </c>
      <c r="S17" s="9">
        <v>1355</v>
      </c>
      <c r="T17" s="9">
        <v>1551</v>
      </c>
      <c r="U17" s="9">
        <v>1960</v>
      </c>
      <c r="V17" s="9">
        <v>2642</v>
      </c>
      <c r="W17" s="9">
        <v>3269</v>
      </c>
      <c r="X17" s="9">
        <v>4014</v>
      </c>
      <c r="Y17" s="9">
        <v>5067</v>
      </c>
      <c r="Z17" s="9">
        <v>5745</v>
      </c>
      <c r="AA17" s="9">
        <v>6726</v>
      </c>
      <c r="AB17" s="9">
        <v>8164</v>
      </c>
      <c r="AC17" s="9">
        <v>9640</v>
      </c>
      <c r="AD17" s="9">
        <v>11812</v>
      </c>
      <c r="AE17" s="9">
        <v>14745</v>
      </c>
      <c r="AF17" s="9">
        <v>17312</v>
      </c>
      <c r="AG17" s="9">
        <v>19780</v>
      </c>
      <c r="AH17" s="9">
        <v>22453</v>
      </c>
      <c r="AI17" s="9">
        <v>25481</v>
      </c>
      <c r="AJ17" s="9">
        <v>29865</v>
      </c>
      <c r="AK17" s="9">
        <v>34173</v>
      </c>
      <c r="AL17" s="9">
        <v>38689</v>
      </c>
      <c r="AM17" s="9">
        <v>42477</v>
      </c>
      <c r="AN17" s="9">
        <v>48436</v>
      </c>
    </row>
    <row r="18" spans="1:8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27069</v>
      </c>
      <c r="E18" s="6">
        <f>IF(COUNTIF(I18:XFD18,"&gt;"&amp;0)=0,,HLOOKUP(COUNTIF(I18:XFD18,"&gt;"&amp;0)-1,I$1:XFD18,A18+1,FALSE))</f>
        <v>27069</v>
      </c>
      <c r="F18" s="7">
        <f>IF(COUNTIF(I18:XFD18,"&gt;"&amp;0)=0,,HLOOKUP(COUNTIF(I18:XFD18,"&gt;"&amp;0)-MIN($F$1+1,COUNTIF(I18:XFD18,"&gt;"&amp;0)),I$1:XFD18,A18+1,FALSE))</f>
        <v>13531</v>
      </c>
      <c r="G18" s="8">
        <f t="shared" si="8"/>
        <v>1.1487577745274067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</row>
    <row r="19" spans="1:8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26876</v>
      </c>
      <c r="E19" s="6">
        <f>IF(COUNTIF(I19:XFD19,"&gt;"&amp;0)=0,,HLOOKUP(COUNTIF(I19:XFD19,"&gt;"&amp;0)-1,I$1:XFD19,A19+1,FALSE))</f>
        <v>26876</v>
      </c>
      <c r="F19" s="7">
        <f>IF(COUNTIF(I19:XFD19,"&gt;"&amp;0)=0,,HLOOKUP(COUNTIF(I19:XFD19,"&gt;"&amp;0)-MIN($F$1+1,COUNTIF(I19:XFD19,"&gt;"&amp;0)),I$1:XFD19,A19+1,FALSE))</f>
        <v>15263</v>
      </c>
      <c r="G19" s="8">
        <f t="shared" si="8"/>
        <v>1.1198115578427945</v>
      </c>
      <c r="H19" s="13" t="s">
        <v>609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</row>
    <row r="20" spans="1:8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Switzerland</v>
      </c>
      <c r="D20" s="6">
        <f t="shared" si="7"/>
        <v>21100</v>
      </c>
      <c r="E20" s="6">
        <f>IF(COUNTIF(I20:XFD20,"&gt;"&amp;0)=0,,HLOOKUP(COUNTIF(I20:XFD20,"&gt;"&amp;0)-1,I$1:XFD20,A20+1,FALSE))</f>
        <v>21100</v>
      </c>
      <c r="F20" s="7">
        <f>IF(COUNTIF(I20:XFD20,"&gt;"&amp;0)=0,,HLOOKUP(COUNTIF(I20:XFD20,"&gt;"&amp;0)-MIN($F$1+1,COUNTIF(I20:XFD20,"&gt;"&amp;0)),I$1:XFD20,A20+1,FALSE))</f>
        <v>16605</v>
      </c>
      <c r="G20" s="8">
        <f t="shared" si="8"/>
        <v>1.0490802596648134</v>
      </c>
      <c r="H20" s="13" t="s">
        <v>77</v>
      </c>
      <c r="I20" s="9">
        <v>114</v>
      </c>
      <c r="J20" s="9">
        <v>214</v>
      </c>
      <c r="K20" s="9">
        <v>268</v>
      </c>
      <c r="L20" s="9">
        <v>337</v>
      </c>
      <c r="M20" s="9">
        <v>374</v>
      </c>
      <c r="N20" s="9">
        <v>491</v>
      </c>
      <c r="O20" s="9">
        <v>652</v>
      </c>
      <c r="P20" s="9">
        <v>652</v>
      </c>
      <c r="Q20" s="9">
        <v>1139</v>
      </c>
      <c r="R20" s="9">
        <v>1359</v>
      </c>
      <c r="S20" s="9">
        <v>2200</v>
      </c>
      <c r="T20" s="9">
        <v>2200</v>
      </c>
      <c r="U20" s="9">
        <v>2700</v>
      </c>
      <c r="V20" s="9">
        <v>3028</v>
      </c>
      <c r="W20" s="9">
        <v>4075</v>
      </c>
      <c r="X20" s="9">
        <v>5294</v>
      </c>
      <c r="Y20" s="9">
        <v>6575</v>
      </c>
      <c r="Z20" s="9">
        <v>7474</v>
      </c>
      <c r="AA20" s="9">
        <v>8795</v>
      </c>
      <c r="AB20" s="9">
        <v>9877</v>
      </c>
      <c r="AC20" s="9">
        <v>10897</v>
      </c>
      <c r="AD20" s="9">
        <v>11811</v>
      </c>
      <c r="AE20" s="9">
        <v>12928</v>
      </c>
      <c r="AF20" s="9">
        <v>14076</v>
      </c>
      <c r="AG20" s="9">
        <v>14829</v>
      </c>
      <c r="AH20" s="9">
        <v>15922</v>
      </c>
      <c r="AI20" s="9">
        <v>16605</v>
      </c>
      <c r="AJ20" s="9">
        <v>17768</v>
      </c>
      <c r="AK20" s="9">
        <v>18827</v>
      </c>
      <c r="AL20" s="9">
        <v>19606</v>
      </c>
      <c r="AM20" s="9">
        <v>20505</v>
      </c>
      <c r="AN20" s="9">
        <v>21100</v>
      </c>
    </row>
    <row r="21" spans="1:8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Belgium</v>
      </c>
      <c r="D21" s="6">
        <f t="shared" si="7"/>
        <v>19691</v>
      </c>
      <c r="E21" s="6">
        <f>IF(COUNTIF(I21:XFD21,"&gt;"&amp;0)=0,,HLOOKUP(COUNTIF(I21:XFD21,"&gt;"&amp;0)-1,I$1:XFD21,A21+1,FALSE))</f>
        <v>19691</v>
      </c>
      <c r="F21" s="7">
        <f>IF(COUNTIF(I21:XFD21,"&gt;"&amp;0)=0,,HLOOKUP(COUNTIF(I21:XFD21,"&gt;"&amp;0)-MIN($F$1+1,COUNTIF(I21:XFD21,"&gt;"&amp;0)),I$1:XFD21,A21+1,FALSE))</f>
        <v>12775</v>
      </c>
      <c r="G21" s="8">
        <f t="shared" si="8"/>
        <v>1.0903887766735674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  <c r="AK21" s="9">
        <v>16770</v>
      </c>
      <c r="AL21" s="9">
        <v>18431</v>
      </c>
      <c r="AM21" s="9">
        <v>19691</v>
      </c>
    </row>
    <row r="22" spans="1:8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17953</v>
      </c>
      <c r="E22" s="6">
        <f>IF(COUNTIF(I22:XFD22,"&gt;"&amp;0)=0,,HLOOKUP(COUNTIF(I22:XFD22,"&gt;"&amp;0)-1,I$1:XFD22,A22+1,FALSE))</f>
        <v>17953</v>
      </c>
      <c r="F22" s="7">
        <f>IF(COUNTIF(I22:XFD22,"&gt;"&amp;0)=0,,HLOOKUP(COUNTIF(I22:XFD22,"&gt;"&amp;0)-MIN($F$1+1,COUNTIF(I22:XFD22,"&gt;"&amp;0)),I$1:XFD22,A22+1,FALSE))</f>
        <v>12667</v>
      </c>
      <c r="G22" s="8">
        <f t="shared" si="8"/>
        <v>1.0722415985923723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  <c r="AM22" s="9">
        <v>17953</v>
      </c>
    </row>
    <row r="23" spans="1:8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15756</v>
      </c>
      <c r="E23" s="6">
        <f>IF(COUNTIF(I23:XFD23,"&gt;"&amp;0)=0,,HLOOKUP(COUNTIF(I23:XFD23,"&gt;"&amp;0)-1,I$1:XFD23,A23+1,FALSE))</f>
        <v>15756</v>
      </c>
      <c r="F23" s="7">
        <f>IF(COUNTIF(I23:XFD23,"&gt;"&amp;0)=0,,HLOOKUP(COUNTIF(I23:XFD23,"&gt;"&amp;0)-MIN($F$1+1,COUNTIF(I23:XFD23,"&gt;"&amp;0)),I$1:XFD23,A23+1,FALSE))</f>
        <v>8527</v>
      </c>
      <c r="G23" s="8">
        <f t="shared" si="8"/>
        <v>1.1306545683812013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</row>
    <row r="24" spans="1:8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Austria</v>
      </c>
      <c r="D24" s="6">
        <f t="shared" si="7"/>
        <v>12051</v>
      </c>
      <c r="E24" s="6">
        <f>IF(COUNTIF(I24:XFD24,"&gt;"&amp;0)=0,,HLOOKUP(COUNTIF(I24:XFD24,"&gt;"&amp;0)-1,I$1:XFD24,A24+1,FALSE))</f>
        <v>12051</v>
      </c>
      <c r="F24" s="7">
        <f>IF(COUNTIF(I24:XFD24,"&gt;"&amp;0)=0,,HLOOKUP(COUNTIF(I24:XFD24,"&gt;"&amp;0)-MIN($F$1+1,COUNTIF(I24:XFD24,"&gt;"&amp;0)),I$1:XFD24,A24+1,FALSE))</f>
        <v>10180</v>
      </c>
      <c r="G24" s="8">
        <f t="shared" si="8"/>
        <v>1.0343203316241607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  <c r="AF24" s="9">
        <v>10180</v>
      </c>
      <c r="AG24" s="9">
        <v>10711</v>
      </c>
      <c r="AH24" s="9">
        <v>11129</v>
      </c>
      <c r="AI24" s="9">
        <v>11524</v>
      </c>
      <c r="AJ24" s="9">
        <v>11781</v>
      </c>
      <c r="AK24" s="9">
        <v>12051</v>
      </c>
    </row>
    <row r="25" spans="1:8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Portugal</v>
      </c>
      <c r="D25" s="6">
        <f t="shared" si="7"/>
        <v>11278</v>
      </c>
      <c r="E25" s="6">
        <f>IF(COUNTIF(I25:XFD25,"&gt;"&amp;0)=0,,HLOOKUP(COUNTIF(I25:XFD25,"&gt;"&amp;0)-1,I$1:XFD25,A25+1,FALSE))</f>
        <v>11278</v>
      </c>
      <c r="F25" s="7">
        <f>IF(COUNTIF(I25:XFD25,"&gt;"&amp;0)=0,,HLOOKUP(COUNTIF(I25:XFD25,"&gt;"&amp;0)-MIN($F$1+1,COUNTIF(I25:XFD25,"&gt;"&amp;0)),I$1:XFD25,A25+1,FALSE))</f>
        <v>7443</v>
      </c>
      <c r="G25" s="8">
        <f t="shared" si="8"/>
        <v>1.0866678399314513</v>
      </c>
      <c r="H25" s="13" t="s">
        <v>108</v>
      </c>
      <c r="I25" s="9">
        <v>112</v>
      </c>
      <c r="J25" s="9">
        <v>169</v>
      </c>
      <c r="K25" s="9">
        <v>245</v>
      </c>
      <c r="L25" s="9">
        <v>331</v>
      </c>
      <c r="M25" s="9">
        <v>448</v>
      </c>
      <c r="N25" s="9">
        <v>448</v>
      </c>
      <c r="O25" s="9">
        <v>785</v>
      </c>
      <c r="P25" s="9">
        <v>1020</v>
      </c>
      <c r="Q25" s="9">
        <v>1280</v>
      </c>
      <c r="R25" s="9">
        <v>1600</v>
      </c>
      <c r="S25" s="9">
        <v>2060</v>
      </c>
      <c r="T25" s="9">
        <v>2362</v>
      </c>
      <c r="U25" s="9">
        <v>2995</v>
      </c>
      <c r="V25" s="9">
        <v>3544</v>
      </c>
      <c r="W25" s="9">
        <v>4268</v>
      </c>
      <c r="X25" s="9">
        <v>5170</v>
      </c>
      <c r="Y25" s="9">
        <v>5962</v>
      </c>
      <c r="Z25" s="9">
        <v>6408</v>
      </c>
      <c r="AA25" s="9">
        <v>7443</v>
      </c>
      <c r="AB25" s="9">
        <v>8251</v>
      </c>
      <c r="AC25" s="9">
        <v>9034</v>
      </c>
      <c r="AD25" s="9">
        <v>9886</v>
      </c>
      <c r="AE25" s="9">
        <v>10524</v>
      </c>
      <c r="AF25" s="9">
        <v>11278</v>
      </c>
    </row>
    <row r="26" spans="1:8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Brazil</v>
      </c>
      <c r="D26" s="6">
        <f t="shared" si="7"/>
        <v>11130</v>
      </c>
      <c r="E26" s="6">
        <f>IF(COUNTIF(I26:XFD26,"&gt;"&amp;0)=0,,HLOOKUP(COUNTIF(I26:XFD26,"&gt;"&amp;0)-1,I$1:XFD26,A26+1,FALSE))</f>
        <v>11130</v>
      </c>
      <c r="F26" s="7">
        <f>IF(COUNTIF(I26:XFD26,"&gt;"&amp;0)=0,,HLOOKUP(COUNTIF(I26:XFD26,"&gt;"&amp;0)-MIN($F$1+1,COUNTIF(I26:XFD26,"&gt;"&amp;0)),I$1:XFD26,A26+1,FALSE))</f>
        <v>5717</v>
      </c>
      <c r="G26" s="8">
        <f t="shared" si="8"/>
        <v>1.1425241650615789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  <c r="Q26" s="9">
        <v>1021</v>
      </c>
      <c r="R26" s="9">
        <v>1546</v>
      </c>
      <c r="S26" s="9">
        <v>1924</v>
      </c>
      <c r="T26" s="9">
        <v>2247</v>
      </c>
      <c r="U26" s="9">
        <v>2554</v>
      </c>
      <c r="V26" s="9">
        <v>2985</v>
      </c>
      <c r="W26" s="9">
        <v>3417</v>
      </c>
      <c r="X26" s="9">
        <v>3904</v>
      </c>
      <c r="Y26" s="9">
        <v>4256</v>
      </c>
      <c r="Z26" s="9">
        <v>4579</v>
      </c>
      <c r="AA26" s="9">
        <v>5717</v>
      </c>
      <c r="AB26" s="9">
        <v>6836</v>
      </c>
      <c r="AC26" s="9">
        <v>8044</v>
      </c>
      <c r="AD26" s="9">
        <v>9056</v>
      </c>
      <c r="AE26" s="9">
        <v>10360</v>
      </c>
      <c r="AF26" s="9">
        <v>11130</v>
      </c>
    </row>
    <row r="27" spans="1:8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Korea, South</v>
      </c>
      <c r="D27" s="6">
        <f t="shared" si="7"/>
        <v>10237</v>
      </c>
      <c r="E27" s="6">
        <f>IF(COUNTIF(I27:XFD27,"&gt;"&amp;0)=0,,HLOOKUP(COUNTIF(I27:XFD27,"&gt;"&amp;0)-1,I$1:XFD27,A27+1,FALSE))</f>
        <v>10237</v>
      </c>
      <c r="F27" s="7">
        <f>IF(COUNTIF(I27:XFD27,"&gt;"&amp;0)=0,,HLOOKUP(COUNTIF(I27:XFD27,"&gt;"&amp;0)-MIN($F$1+1,COUNTIF(I27:XFD27,"&gt;"&amp;0)),I$1:XFD27,A27+1,FALSE))</f>
        <v>9786</v>
      </c>
      <c r="G27" s="8">
        <f t="shared" si="8"/>
        <v>1.009051885771467</v>
      </c>
      <c r="H27" s="13" t="s">
        <v>339</v>
      </c>
      <c r="I27" s="9">
        <v>104</v>
      </c>
      <c r="J27" s="9">
        <v>204</v>
      </c>
      <c r="K27" s="9">
        <v>433</v>
      </c>
      <c r="L27" s="9">
        <v>602</v>
      </c>
      <c r="M27" s="9">
        <v>833</v>
      </c>
      <c r="N27" s="9">
        <v>977</v>
      </c>
      <c r="O27" s="9">
        <v>1261</v>
      </c>
      <c r="P27" s="9">
        <v>1766</v>
      </c>
      <c r="Q27" s="9">
        <v>2337</v>
      </c>
      <c r="R27" s="9">
        <v>3150</v>
      </c>
      <c r="S27" s="9">
        <v>3736</v>
      </c>
      <c r="T27" s="9">
        <v>4335</v>
      </c>
      <c r="U27" s="9">
        <v>5186</v>
      </c>
      <c r="V27" s="9">
        <v>5621</v>
      </c>
      <c r="W27" s="9">
        <v>6088</v>
      </c>
      <c r="X27" s="9">
        <v>6593</v>
      </c>
      <c r="Y27" s="9">
        <v>7041</v>
      </c>
      <c r="Z27" s="9">
        <v>7314</v>
      </c>
      <c r="AA27" s="9">
        <v>7478</v>
      </c>
      <c r="AB27" s="9">
        <v>7513</v>
      </c>
      <c r="AC27" s="9">
        <v>7755</v>
      </c>
      <c r="AD27" s="9">
        <v>7869</v>
      </c>
      <c r="AE27" s="9">
        <v>7979</v>
      </c>
      <c r="AF27" s="9">
        <v>8086</v>
      </c>
      <c r="AG27" s="9">
        <v>8162</v>
      </c>
      <c r="AH27" s="9">
        <v>8236</v>
      </c>
      <c r="AI27" s="9">
        <v>8320</v>
      </c>
      <c r="AJ27" s="9">
        <v>8413</v>
      </c>
      <c r="AK27" s="9">
        <v>8565</v>
      </c>
      <c r="AL27" s="9">
        <v>8652</v>
      </c>
      <c r="AM27" s="9">
        <v>8799</v>
      </c>
      <c r="AN27" s="9">
        <v>8961</v>
      </c>
      <c r="AO27" s="9">
        <v>8961</v>
      </c>
      <c r="AP27" s="9">
        <v>9037</v>
      </c>
      <c r="AQ27" s="9">
        <v>9137</v>
      </c>
      <c r="AR27" s="9">
        <v>9241</v>
      </c>
      <c r="AS27" s="9">
        <v>9332</v>
      </c>
      <c r="AT27" s="9">
        <v>9478</v>
      </c>
      <c r="AU27" s="9">
        <v>9583</v>
      </c>
      <c r="AV27" s="9">
        <v>9661</v>
      </c>
      <c r="AW27" s="9">
        <v>9786</v>
      </c>
      <c r="AX27" s="9">
        <v>9887</v>
      </c>
      <c r="AY27" s="9">
        <v>9976</v>
      </c>
      <c r="AZ27" s="9">
        <v>10062</v>
      </c>
      <c r="BA27" s="9">
        <v>10156</v>
      </c>
      <c r="BB27" s="9">
        <v>10237</v>
      </c>
      <c r="CD27" s="9">
        <v>0</v>
      </c>
      <c r="CE27" s="9">
        <v>0</v>
      </c>
      <c r="CF27" s="9">
        <v>0</v>
      </c>
      <c r="CG27" s="9">
        <v>0</v>
      </c>
    </row>
    <row r="28" spans="1:8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Israel</v>
      </c>
      <c r="D28" s="6">
        <f t="shared" si="7"/>
        <v>8430</v>
      </c>
      <c r="E28" s="6">
        <f>IF(COUNTIF(I28:XFD28,"&gt;"&amp;0)=0,,HLOOKUP(COUNTIF(I28:XFD28,"&gt;"&amp;0)-1,I$1:XFD28,A28+1,FALSE))</f>
        <v>8430</v>
      </c>
      <c r="F28" s="7">
        <f>IF(COUNTIF(I28:XFD28,"&gt;"&amp;0)=0,,HLOOKUP(COUNTIF(I28:XFD28,"&gt;"&amp;0)-MIN($F$1+1,COUNTIF(I28:XFD28,"&gt;"&amp;0)),I$1:XFD28,A28+1,FALSE))</f>
        <v>5358</v>
      </c>
      <c r="G28" s="8">
        <f t="shared" si="8"/>
        <v>1.0948760934271944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  <c r="AE28" s="9">
        <v>7428</v>
      </c>
      <c r="AF28" s="9">
        <v>7851</v>
      </c>
      <c r="AG28" s="9">
        <v>8430</v>
      </c>
    </row>
    <row r="29" spans="1:8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Africa</v>
      </c>
      <c r="D29" s="6">
        <f t="shared" si="7"/>
        <v>7969</v>
      </c>
      <c r="E29" s="6">
        <f>IF(COUNTIF(I29:XFD29,"&gt;"&amp;0)=0,,HLOOKUP(COUNTIF(I29:XFD29,"&gt;"&amp;0)-1,I$1:XFD29,A29+1,FALSE))</f>
        <v>7969</v>
      </c>
      <c r="F29" s="7">
        <f>IF(COUNTIF(I29:XFD29,"&gt;"&amp;0)=0,,HLOOKUP(COUNTIF(I29:XFD29,"&gt;"&amp;0)-MIN($F$1+1,COUNTIF(I29:XFD29,"&gt;"&amp;0)),I$1:XFD29,A29+1,FALSE))</f>
        <v>4979</v>
      </c>
      <c r="G29" s="8">
        <f t="shared" si="8"/>
        <v>1.0986322415539094</v>
      </c>
      <c r="H29" s="13" t="s">
        <v>610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  <c r="AG29" s="9">
        <v>6807</v>
      </c>
      <c r="AH29" s="9">
        <v>7409</v>
      </c>
      <c r="AI29" s="9">
        <v>7969</v>
      </c>
    </row>
    <row r="30" spans="1:8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Sweden</v>
      </c>
      <c r="D30" s="6">
        <f t="shared" si="7"/>
        <v>6830</v>
      </c>
      <c r="E30" s="6">
        <f>IF(COUNTIF(I30:XFD30,"&gt;"&amp;0)=0,,HLOOKUP(COUNTIF(I30:XFD30,"&gt;"&amp;0)-1,I$1:XFD30,A30+1,FALSE))</f>
        <v>6830</v>
      </c>
      <c r="F30" s="7">
        <f>IF(COUNTIF(I30:XFD30,"&gt;"&amp;0)=0,,HLOOKUP(COUNTIF(I30:XFD30,"&gt;"&amp;0)-MIN($F$1+1,COUNTIF(I30:XFD30,"&gt;"&amp;0)),I$1:XFD30,A30+1,FALSE))</f>
        <v>4435</v>
      </c>
      <c r="G30" s="8">
        <f t="shared" si="8"/>
        <v>1.090198087699505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  <c r="AL30" s="9">
        <v>6443</v>
      </c>
      <c r="AM30" s="9">
        <v>6830</v>
      </c>
    </row>
    <row r="31" spans="1:8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Norway</v>
      </c>
      <c r="D31" s="6">
        <f t="shared" si="7"/>
        <v>5687</v>
      </c>
      <c r="E31" s="6">
        <f>IF(COUNTIF(I31:XFD31,"&gt;"&amp;0)=0,,HLOOKUP(COUNTIF(I31:XFD31,"&gt;"&amp;0)-1,I$1:XFD31,A31+1,FALSE))</f>
        <v>5687</v>
      </c>
      <c r="F31" s="7">
        <f>IF(COUNTIF(I31:XFD31,"&gt;"&amp;0)=0,,HLOOKUP(COUNTIF(I31:XFD31,"&gt;"&amp;0)-MIN($F$1+1,COUNTIF(I31:XFD31,"&gt;"&amp;0)),I$1:XFD31,A31+1,FALSE))</f>
        <v>4641</v>
      </c>
      <c r="G31" s="8">
        <f t="shared" si="8"/>
        <v>1.0414881476872864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  <c r="AJ31" s="9">
        <v>5147</v>
      </c>
      <c r="AK31" s="9">
        <v>5370</v>
      </c>
      <c r="AL31" s="9">
        <v>5550</v>
      </c>
      <c r="AM31" s="9">
        <v>5687</v>
      </c>
    </row>
    <row r="32" spans="1:8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Australia</v>
      </c>
      <c r="D32" s="6">
        <f t="shared" si="7"/>
        <v>5687</v>
      </c>
      <c r="E32" s="6">
        <f>IF(COUNTIF(I32:XFD32,"&gt;"&amp;0)=0,,HLOOKUP(COUNTIF(I32:XFD32,"&gt;"&amp;0)-1,I$1:XFD32,A32+1,FALSE))</f>
        <v>5687</v>
      </c>
      <c r="F32" s="7">
        <f>IF(COUNTIF(I32:XFD32,"&gt;"&amp;0)=0,,HLOOKUP(COUNTIF(I32:XFD32,"&gt;"&amp;0)-MIN($F$1+1,COUNTIF(I32:XFD32,"&gt;"&amp;0)),I$1:XFD32,A32+1,FALSE))</f>
        <v>4559</v>
      </c>
      <c r="G32" s="8">
        <f t="shared" si="8"/>
        <v>1.045208004960702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  <c r="AF32" s="9">
        <v>5116</v>
      </c>
      <c r="AG32" s="9">
        <v>5330</v>
      </c>
      <c r="AH32" s="9">
        <v>5550</v>
      </c>
      <c r="AI32" s="9">
        <v>5687</v>
      </c>
    </row>
    <row r="33" spans="1:8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Russia</v>
      </c>
      <c r="D33" s="6">
        <f t="shared" si="7"/>
        <v>5389</v>
      </c>
      <c r="E33" s="6">
        <f>IF(COUNTIF(I33:XFD33,"&gt;"&amp;0)=0,,HLOOKUP(COUNTIF(I33:XFD33,"&gt;"&amp;0)-1,I$1:XFD33,A33+1,FALSE))</f>
        <v>5389</v>
      </c>
      <c r="F33" s="7">
        <f>IF(COUNTIF(I33:XFD33,"&gt;"&amp;0)=0,,HLOOKUP(COUNTIF(I33:XFD33,"&gt;"&amp;0)-MIN($F$1+1,COUNTIF(I33:XFD33,"&gt;"&amp;0)),I$1:XFD33,A33+1,FALSE))</f>
        <v>2337</v>
      </c>
      <c r="G33" s="8">
        <f t="shared" si="8"/>
        <v>1.1818705044495601</v>
      </c>
      <c r="H33" s="13" t="s">
        <v>344</v>
      </c>
      <c r="I33" s="9">
        <v>114</v>
      </c>
      <c r="J33" s="9">
        <v>147</v>
      </c>
      <c r="K33" s="9">
        <v>199</v>
      </c>
      <c r="L33" s="9">
        <v>253</v>
      </c>
      <c r="M33" s="9">
        <v>306</v>
      </c>
      <c r="N33" s="9">
        <v>367</v>
      </c>
      <c r="O33" s="9">
        <v>438</v>
      </c>
      <c r="P33" s="9">
        <v>495</v>
      </c>
      <c r="Q33" s="9">
        <v>658</v>
      </c>
      <c r="R33" s="9">
        <v>840</v>
      </c>
      <c r="S33" s="9">
        <v>1036</v>
      </c>
      <c r="T33" s="9">
        <v>1264</v>
      </c>
      <c r="U33" s="9">
        <v>1534</v>
      </c>
      <c r="V33" s="9">
        <v>1836</v>
      </c>
      <c r="W33" s="9">
        <v>2337</v>
      </c>
      <c r="X33" s="9">
        <v>2777</v>
      </c>
      <c r="Y33" s="9">
        <v>3548</v>
      </c>
      <c r="Z33" s="9">
        <v>4149</v>
      </c>
      <c r="AA33" s="9">
        <v>4731</v>
      </c>
      <c r="AB33" s="9">
        <v>5389</v>
      </c>
    </row>
    <row r="34" spans="1:84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Ireland</v>
      </c>
      <c r="D34" s="6">
        <f t="shared" si="7"/>
        <v>4994</v>
      </c>
      <c r="E34" s="6">
        <f>IF(COUNTIF(I34:XFD34,"&gt;"&amp;0)=0,,HLOOKUP(COUNTIF(I34:XFD34,"&gt;"&amp;0)-1,I$1:XFD34,A34+1,FALSE))</f>
        <v>4994</v>
      </c>
      <c r="F34" s="7">
        <f>IF(COUNTIF(I34:XFD34,"&gt;"&amp;0)=0,,HLOOKUP(COUNTIF(I34:XFD34,"&gt;"&amp;0)-MIN($F$1+1,COUNTIF(I34:XFD34,"&gt;"&amp;0)),I$1:XFD34,A34+1,FALSE))</f>
        <v>3235</v>
      </c>
      <c r="G34" s="8">
        <f t="shared" si="8"/>
        <v>1.09072395293853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  <c r="AA34" s="9">
        <v>3447</v>
      </c>
      <c r="AB34" s="9">
        <v>3849</v>
      </c>
      <c r="AC34" s="9">
        <v>4273</v>
      </c>
      <c r="AD34" s="9">
        <v>4604</v>
      </c>
      <c r="AE34" s="9">
        <v>4994</v>
      </c>
    </row>
    <row r="35" spans="1:84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Czechia</v>
      </c>
      <c r="D35" s="6">
        <f t="shared" si="7"/>
        <v>4587</v>
      </c>
      <c r="E35" s="6">
        <f>IF(COUNTIF(I35:XFD35,"&gt;"&amp;0)=0,,HLOOKUP(COUNTIF(I35:XFD35,"&gt;"&amp;0)-1,I$1:XFD35,A35+1,FALSE))</f>
        <v>4587</v>
      </c>
      <c r="F35" s="7">
        <f>IF(COUNTIF(I35:XFD35,"&gt;"&amp;0)=0,,HLOOKUP(COUNTIF(I35:XFD35,"&gt;"&amp;0)-MIN($F$1+1,COUNTIF(I35:XFD35,"&gt;"&amp;0)),I$1:XFD35,A35+1,FALSE))</f>
        <v>3308</v>
      </c>
      <c r="G35" s="8">
        <f t="shared" si="8"/>
        <v>1.067560872261555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  <c r="W35" s="9">
        <v>2279</v>
      </c>
      <c r="X35" s="9">
        <v>2631</v>
      </c>
      <c r="Y35" s="9">
        <v>2817</v>
      </c>
      <c r="Z35" s="9">
        <v>3001</v>
      </c>
      <c r="AA35" s="9">
        <v>3308</v>
      </c>
      <c r="AB35" s="9">
        <v>3508</v>
      </c>
      <c r="AC35" s="9">
        <v>3858</v>
      </c>
      <c r="AD35" s="9">
        <v>4091</v>
      </c>
      <c r="AE35" s="9">
        <v>4472</v>
      </c>
      <c r="AF35" s="9">
        <v>4587</v>
      </c>
    </row>
    <row r="36" spans="1:84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4561</v>
      </c>
      <c r="E36" s="6">
        <f>IF(COUNTIF(I36:XFD36,"&gt;"&amp;0)=0,,HLOOKUP(COUNTIF(I36:XFD36,"&gt;"&amp;0)-1,I$1:XFD36,A36+1,FALSE))</f>
        <v>4561</v>
      </c>
      <c r="F36" s="7">
        <f>IF(COUNTIF(I36:XFD36,"&gt;"&amp;0)=0,,HLOOKUP(COUNTIF(I36:XFD36,"&gt;"&amp;0)-MIN($F$1+1,COUNTIF(I36:XFD36,"&gt;"&amp;0)),I$1:XFD36,A36+1,FALSE))</f>
        <v>3039</v>
      </c>
      <c r="G36" s="8">
        <f t="shared" si="8"/>
        <v>1.0845906956189377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  <c r="AH36" s="9">
        <v>4269</v>
      </c>
      <c r="AI36" s="9">
        <v>4561</v>
      </c>
    </row>
    <row r="37" spans="1:84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Chile</v>
      </c>
      <c r="D37" s="6">
        <f t="shared" si="7"/>
        <v>4471</v>
      </c>
      <c r="E37" s="6">
        <f>IF(COUNTIF(I37:XFD37,"&gt;"&amp;0)=0,,HLOOKUP(COUNTIF(I37:XFD37,"&gt;"&amp;0)-1,I$1:XFD37,A37+1,FALSE))</f>
        <v>4471</v>
      </c>
      <c r="F37" s="7">
        <f>IF(COUNTIF(I37:XFD37,"&gt;"&amp;0)=0,,HLOOKUP(COUNTIF(I37:XFD37,"&gt;"&amp;0)-MIN($F$1+1,COUNTIF(I37:XFD37,"&gt;"&amp;0)),I$1:XFD37,A37+1,FALSE))</f>
        <v>2738</v>
      </c>
      <c r="G37" s="8">
        <f t="shared" si="8"/>
        <v>1.1030475776138386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  <c r="AB37" s="9">
        <v>4161</v>
      </c>
      <c r="AC37" s="9">
        <v>4471</v>
      </c>
    </row>
    <row r="38" spans="1:84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4102</v>
      </c>
      <c r="E38" s="6">
        <f>IF(COUNTIF(I38:XFD38,"&gt;"&amp;0)=0,,HLOOKUP(COUNTIF(I38:XFD38,"&gt;"&amp;0)-1,I$1:XFD38,A38+1,FALSE))</f>
        <v>4102</v>
      </c>
      <c r="F38" s="7">
        <f>IF(COUNTIF(I38:XFD38,"&gt;"&amp;0)=0,,HLOOKUP(COUNTIF(I38:XFD38,"&gt;"&amp;0)-MIN($F$1+1,COUNTIF(I38:XFD38,"&gt;"&amp;0)),I$1:XFD38,A38+1,FALSE))</f>
        <v>2311</v>
      </c>
      <c r="G38" s="8">
        <f t="shared" si="8"/>
        <v>1.1216029479874801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</row>
    <row r="39" spans="1:84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3864</v>
      </c>
      <c r="E39" s="6">
        <f>IF(COUNTIF(I39:XFD39,"&gt;"&amp;0)=0,,HLOOKUP(COUNTIF(I39:XFD39,"&gt;"&amp;0)-1,I$1:XFD39,A39+1,FALSE))</f>
        <v>3864</v>
      </c>
      <c r="F39" s="7">
        <f>IF(COUNTIF(I39:XFD39,"&gt;"&amp;0)=0,,HLOOKUP(COUNTIF(I39:XFD39,"&gt;"&amp;0)-MIN($F$1+1,COUNTIF(I39:XFD39,"&gt;"&amp;0)),I$1:XFD39,A39+1,FALSE))</f>
        <v>2245</v>
      </c>
      <c r="G39" s="8">
        <f t="shared" si="8"/>
        <v>1.1147157938701167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</row>
    <row r="40" spans="1:84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Malaysia</v>
      </c>
      <c r="D40" s="6">
        <f t="shared" si="7"/>
        <v>3662</v>
      </c>
      <c r="E40" s="6">
        <f>IF(COUNTIF(I40:XFD40,"&gt;"&amp;0)=0,,HLOOKUP(COUNTIF(I40:XFD40,"&gt;"&amp;0)-1,I$1:XFD40,A40+1,FALSE))</f>
        <v>3662</v>
      </c>
      <c r="F40" s="7">
        <f>IF(COUNTIF(I40:XFD40,"&gt;"&amp;0)=0,,HLOOKUP(COUNTIF(I40:XFD40,"&gt;"&amp;0)-MIN($F$1+1,COUNTIF(I40:XFD40,"&gt;"&amp;0)),I$1:XFD40,A40+1,FALSE))</f>
        <v>2766</v>
      </c>
      <c r="G40" s="8">
        <f t="shared" si="8"/>
        <v>1.0577261289503437</v>
      </c>
      <c r="H40" s="13" t="s">
        <v>43</v>
      </c>
      <c r="I40" s="9">
        <v>117</v>
      </c>
      <c r="J40" s="9">
        <v>129</v>
      </c>
      <c r="K40" s="9">
        <v>149</v>
      </c>
      <c r="L40" s="9">
        <v>149</v>
      </c>
      <c r="M40" s="9">
        <v>197</v>
      </c>
      <c r="N40" s="9">
        <v>238</v>
      </c>
      <c r="O40" s="9">
        <v>428</v>
      </c>
      <c r="P40" s="9">
        <v>566</v>
      </c>
      <c r="Q40" s="9">
        <v>673</v>
      </c>
      <c r="R40" s="9">
        <v>790</v>
      </c>
      <c r="S40" s="9">
        <v>900</v>
      </c>
      <c r="T40" s="9">
        <v>1030</v>
      </c>
      <c r="U40" s="9">
        <v>1183</v>
      </c>
      <c r="V40" s="9">
        <v>1306</v>
      </c>
      <c r="W40" s="9">
        <v>1518</v>
      </c>
      <c r="X40" s="9">
        <v>1624</v>
      </c>
      <c r="Y40" s="9">
        <v>1796</v>
      </c>
      <c r="Z40" s="9">
        <v>2031</v>
      </c>
      <c r="AA40" s="9">
        <v>2161</v>
      </c>
      <c r="AB40" s="9">
        <v>2320</v>
      </c>
      <c r="AC40" s="9">
        <v>2470</v>
      </c>
      <c r="AD40" s="9">
        <v>2626</v>
      </c>
      <c r="AE40" s="9">
        <v>2766</v>
      </c>
      <c r="AF40" s="9">
        <v>2908</v>
      </c>
      <c r="AG40" s="9">
        <v>3116</v>
      </c>
      <c r="AH40" s="9">
        <v>3333</v>
      </c>
      <c r="AI40" s="9">
        <v>3483</v>
      </c>
      <c r="AJ40" s="9">
        <v>3662</v>
      </c>
    </row>
    <row r="41" spans="1:84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Ecuador</v>
      </c>
      <c r="D41" s="6">
        <f t="shared" si="7"/>
        <v>3646</v>
      </c>
      <c r="E41" s="6">
        <f>IF(COUNTIF(I41:XFD41,"&gt;"&amp;0)=0,,HLOOKUP(COUNTIF(I41:XFD41,"&gt;"&amp;0)-1,I$1:XFD41,A41+1,FALSE))</f>
        <v>3646</v>
      </c>
      <c r="F41" s="7">
        <f>IF(COUNTIF(I41:XFD41,"&gt;"&amp;0)=0,,HLOOKUP(COUNTIF(I41:XFD41,"&gt;"&amp;0)-MIN($F$1+1,COUNTIF(I41:XFD41,"&gt;"&amp;0)),I$1:XFD41,A41+1,FALSE))</f>
        <v>2240</v>
      </c>
      <c r="G41" s="8">
        <f t="shared" si="8"/>
        <v>1.1023353359952217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  <c r="W41" s="9">
        <v>2748</v>
      </c>
      <c r="X41" s="9">
        <v>3163</v>
      </c>
      <c r="Y41" s="9">
        <v>3368</v>
      </c>
      <c r="Z41" s="9">
        <v>3465</v>
      </c>
      <c r="AA41" s="9">
        <v>3646</v>
      </c>
    </row>
    <row r="42" spans="1:84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India</v>
      </c>
      <c r="D42" s="6">
        <f t="shared" si="7"/>
        <v>3588</v>
      </c>
      <c r="E42" s="6">
        <f>IF(COUNTIF(I42:XFD42,"&gt;"&amp;0)=0,,HLOOKUP(COUNTIF(I42:XFD42,"&gt;"&amp;0)-1,I$1:XFD42,A42+1,FALSE))</f>
        <v>3588</v>
      </c>
      <c r="F42" s="7">
        <f>IF(COUNTIF(I42:XFD42,"&gt;"&amp;0)=0,,HLOOKUP(COUNTIF(I42:XFD42,"&gt;"&amp;0)-MIN($F$1+1,COUNTIF(I42:XFD42,"&gt;"&amp;0)),I$1:XFD42,A42+1,FALSE))</f>
        <v>1397</v>
      </c>
      <c r="G42" s="8">
        <f t="shared" si="8"/>
        <v>1.20762252670056</v>
      </c>
      <c r="H42" s="13" t="s">
        <v>57</v>
      </c>
      <c r="I42" s="9">
        <v>102</v>
      </c>
      <c r="J42" s="9">
        <v>113</v>
      </c>
      <c r="K42" s="9">
        <v>119</v>
      </c>
      <c r="L42" s="9">
        <v>142</v>
      </c>
      <c r="M42" s="9">
        <v>156</v>
      </c>
      <c r="N42" s="9">
        <v>194</v>
      </c>
      <c r="O42" s="9">
        <v>244</v>
      </c>
      <c r="P42" s="9">
        <v>330</v>
      </c>
      <c r="Q42" s="9">
        <v>396</v>
      </c>
      <c r="R42" s="9">
        <v>499</v>
      </c>
      <c r="S42" s="9">
        <v>536</v>
      </c>
      <c r="T42" s="9">
        <v>657</v>
      </c>
      <c r="U42" s="9">
        <v>727</v>
      </c>
      <c r="V42" s="9">
        <v>887</v>
      </c>
      <c r="W42" s="9">
        <v>987</v>
      </c>
      <c r="X42" s="9">
        <v>1024</v>
      </c>
      <c r="Y42" s="9">
        <v>1251</v>
      </c>
      <c r="Z42" s="9">
        <v>1397</v>
      </c>
      <c r="AA42" s="9">
        <v>1998</v>
      </c>
      <c r="AB42" s="9">
        <v>2543</v>
      </c>
      <c r="AC42" s="9">
        <v>2567</v>
      </c>
      <c r="AD42" s="9">
        <v>3082</v>
      </c>
      <c r="AE42" s="9">
        <v>3588</v>
      </c>
    </row>
    <row r="43" spans="1:84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Philippines</v>
      </c>
      <c r="D43" s="6">
        <f t="shared" si="7"/>
        <v>3246</v>
      </c>
      <c r="E43" s="6">
        <f>IF(COUNTIF(I43:XFD43,"&gt;"&amp;0)=0,,HLOOKUP(COUNTIF(I43:XFD43,"&gt;"&amp;0)-1,I$1:XFD43,A43+1,FALSE))</f>
        <v>3246</v>
      </c>
      <c r="F43" s="7">
        <f>IF(COUNTIF(I43:XFD43,"&gt;"&amp;0)=0,,HLOOKUP(COUNTIF(I43:XFD43,"&gt;"&amp;0)-MIN($F$1+1,COUNTIF(I43:XFD43,"&gt;"&amp;0)),I$1:XFD43,A43+1,FALSE))</f>
        <v>2084</v>
      </c>
      <c r="G43" s="8">
        <f t="shared" si="8"/>
        <v>1.0926728701755075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  <c r="AA43" s="9">
        <v>2311</v>
      </c>
      <c r="AB43" s="9">
        <v>2633</v>
      </c>
      <c r="AC43" s="9">
        <v>3018</v>
      </c>
      <c r="AD43" s="9">
        <v>3094</v>
      </c>
      <c r="AE43" s="9">
        <v>3246</v>
      </c>
    </row>
    <row r="44" spans="1:84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Pakistan</v>
      </c>
      <c r="D44" s="6">
        <f t="shared" si="7"/>
        <v>3157</v>
      </c>
      <c r="E44" s="6">
        <f>IF(COUNTIF(I44:XFD44,"&gt;"&amp;0)=0,,HLOOKUP(COUNTIF(I44:XFD44,"&gt;"&amp;0)-1,I$1:XFD44,A44+1,FALSE))</f>
        <v>3157</v>
      </c>
      <c r="F44" s="7">
        <f>IF(COUNTIF(I44:XFD44,"&gt;"&amp;0)=0,,HLOOKUP(COUNTIF(I44:XFD44,"&gt;"&amp;0)-MIN($F$1+1,COUNTIF(I44:XFD44,"&gt;"&amp;0)),I$1:XFD44,A44+1,FALSE))</f>
        <v>1938</v>
      </c>
      <c r="G44" s="8">
        <f t="shared" si="8"/>
        <v>1.1025141240885286</v>
      </c>
      <c r="H44" s="13" t="s">
        <v>80</v>
      </c>
      <c r="I44" s="9">
        <v>136</v>
      </c>
      <c r="J44" s="9">
        <v>236</v>
      </c>
      <c r="K44" s="9">
        <v>299</v>
      </c>
      <c r="L44" s="9">
        <v>454</v>
      </c>
      <c r="M44" s="9">
        <v>501</v>
      </c>
      <c r="N44" s="9">
        <v>730</v>
      </c>
      <c r="O44" s="9">
        <v>776</v>
      </c>
      <c r="P44" s="9">
        <v>875</v>
      </c>
      <c r="Q44" s="9">
        <v>972</v>
      </c>
      <c r="R44" s="9">
        <v>1063</v>
      </c>
      <c r="S44" s="9">
        <v>1201</v>
      </c>
      <c r="T44" s="9">
        <v>1373</v>
      </c>
      <c r="U44" s="9">
        <v>1495</v>
      </c>
      <c r="V44" s="9">
        <v>1597</v>
      </c>
      <c r="W44" s="9">
        <v>1717</v>
      </c>
      <c r="X44" s="9">
        <v>1938</v>
      </c>
      <c r="Y44" s="9">
        <v>2118</v>
      </c>
      <c r="Z44" s="9">
        <v>2421</v>
      </c>
      <c r="AA44" s="9">
        <v>2686</v>
      </c>
      <c r="AB44" s="9">
        <v>2818</v>
      </c>
      <c r="AC44" s="9">
        <v>3157</v>
      </c>
    </row>
    <row r="45" spans="1:84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Japan</v>
      </c>
      <c r="D45" s="6">
        <f t="shared" si="7"/>
        <v>3139</v>
      </c>
      <c r="E45" s="6">
        <f>IF(COUNTIF(I45:XFD45,"&gt;"&amp;0)=0,,HLOOKUP(COUNTIF(I45:XFD45,"&gt;"&amp;0)-1,I$1:XFD45,A45+1,FALSE))</f>
        <v>3139</v>
      </c>
      <c r="F45" s="7">
        <f>IF(COUNTIF(I45:XFD45,"&gt;"&amp;0)=0,,HLOOKUP(COUNTIF(I45:XFD45,"&gt;"&amp;0)-MIN($F$1+1,COUNTIF(I45:XFD45,"&gt;"&amp;0)),I$1:XFD45,A45+1,FALSE))</f>
        <v>1953</v>
      </c>
      <c r="G45" s="8">
        <f t="shared" si="8"/>
        <v>1.0995571690875405</v>
      </c>
      <c r="H45" s="13" t="s">
        <v>36</v>
      </c>
      <c r="I45" s="9">
        <v>105</v>
      </c>
      <c r="J45" s="9">
        <v>122</v>
      </c>
      <c r="K45" s="9">
        <v>147</v>
      </c>
      <c r="L45" s="9">
        <v>159</v>
      </c>
      <c r="M45" s="9">
        <v>170</v>
      </c>
      <c r="N45" s="9">
        <v>189</v>
      </c>
      <c r="O45" s="9">
        <v>214</v>
      </c>
      <c r="P45" s="9">
        <v>228</v>
      </c>
      <c r="Q45" s="9">
        <v>241</v>
      </c>
      <c r="R45" s="9">
        <v>256</v>
      </c>
      <c r="S45" s="9">
        <v>274</v>
      </c>
      <c r="T45" s="9">
        <v>293</v>
      </c>
      <c r="U45" s="9">
        <v>331</v>
      </c>
      <c r="V45" s="9">
        <v>360</v>
      </c>
      <c r="W45" s="9">
        <v>420</v>
      </c>
      <c r="X45" s="9">
        <v>461</v>
      </c>
      <c r="Y45" s="9">
        <v>502</v>
      </c>
      <c r="Z45" s="9">
        <v>511</v>
      </c>
      <c r="AA45" s="9">
        <v>581</v>
      </c>
      <c r="AB45" s="9">
        <v>639</v>
      </c>
      <c r="AC45" s="9">
        <v>639</v>
      </c>
      <c r="AD45" s="9">
        <v>701</v>
      </c>
      <c r="AE45" s="9">
        <v>773</v>
      </c>
      <c r="AF45" s="9">
        <v>839</v>
      </c>
      <c r="AG45" s="9">
        <v>839</v>
      </c>
      <c r="AH45" s="9">
        <v>878</v>
      </c>
      <c r="AI45" s="9">
        <v>889</v>
      </c>
      <c r="AJ45" s="9">
        <v>924</v>
      </c>
      <c r="AK45" s="9">
        <v>963</v>
      </c>
      <c r="AL45" s="9">
        <v>1007</v>
      </c>
      <c r="AM45" s="9">
        <v>1101</v>
      </c>
      <c r="AN45" s="9">
        <v>1128</v>
      </c>
      <c r="AO45" s="9">
        <v>1193</v>
      </c>
      <c r="AP45" s="9">
        <v>1307</v>
      </c>
      <c r="AQ45" s="9">
        <v>1387</v>
      </c>
      <c r="AR45" s="9">
        <v>1468</v>
      </c>
      <c r="AS45" s="9">
        <v>1693</v>
      </c>
      <c r="AT45" s="9">
        <v>1866</v>
      </c>
      <c r="AU45" s="9">
        <v>1866</v>
      </c>
      <c r="AV45" s="9">
        <v>1953</v>
      </c>
      <c r="AW45" s="9">
        <v>2178</v>
      </c>
      <c r="AX45" s="9">
        <v>2495</v>
      </c>
      <c r="AY45" s="9">
        <v>2617</v>
      </c>
      <c r="AZ45" s="9">
        <v>3139</v>
      </c>
      <c r="BA45" s="9">
        <v>3139</v>
      </c>
      <c r="CD45" s="9">
        <v>0</v>
      </c>
      <c r="CE45" s="9">
        <v>0</v>
      </c>
      <c r="CF45" s="9">
        <v>0</v>
      </c>
    </row>
    <row r="46" spans="1:84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Luxembourg</v>
      </c>
      <c r="D46" s="6">
        <f t="shared" si="7"/>
        <v>2804</v>
      </c>
      <c r="E46" s="6">
        <f>IF(COUNTIF(I46:XFD46,"&gt;"&amp;0)=0,,HLOOKUP(COUNTIF(I46:XFD46,"&gt;"&amp;0)-1,I$1:XFD46,A46+1,FALSE))</f>
        <v>2804</v>
      </c>
      <c r="F46" s="7">
        <f>IF(COUNTIF(I46:XFD46,"&gt;"&amp;0)=0,,HLOOKUP(COUNTIF(I46:XFD46,"&gt;"&amp;0)-MIN($F$1+1,COUNTIF(I46:XFD46,"&gt;"&amp;0)),I$1:XFD46,A46+1,FALSE))</f>
        <v>2178</v>
      </c>
      <c r="G46" s="8">
        <f t="shared" si="8"/>
        <v>1.0518263024382033</v>
      </c>
      <c r="H46" s="13" t="s">
        <v>99</v>
      </c>
      <c r="I46" s="9">
        <v>140</v>
      </c>
      <c r="J46" s="9">
        <v>203</v>
      </c>
      <c r="K46" s="9">
        <v>335</v>
      </c>
      <c r="L46" s="9">
        <v>484</v>
      </c>
      <c r="M46" s="9">
        <v>670</v>
      </c>
      <c r="N46" s="9">
        <v>798</v>
      </c>
      <c r="O46" s="9">
        <v>875</v>
      </c>
      <c r="P46" s="9">
        <v>1099</v>
      </c>
      <c r="Q46" s="9">
        <v>1333</v>
      </c>
      <c r="R46" s="9">
        <v>1453</v>
      </c>
      <c r="S46" s="9">
        <v>1605</v>
      </c>
      <c r="T46" s="9">
        <v>1831</v>
      </c>
      <c r="U46" s="9">
        <v>1950</v>
      </c>
      <c r="V46" s="9">
        <v>1988</v>
      </c>
      <c r="W46" s="9">
        <v>2178</v>
      </c>
      <c r="X46" s="9">
        <v>2319</v>
      </c>
      <c r="Y46" s="9">
        <v>2487</v>
      </c>
      <c r="Z46" s="9">
        <v>2612</v>
      </c>
      <c r="AA46" s="9">
        <v>2729</v>
      </c>
      <c r="AB46" s="9">
        <v>2804</v>
      </c>
    </row>
    <row r="47" spans="1:84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Saudi Arabia</v>
      </c>
      <c r="D47" s="6">
        <f t="shared" si="7"/>
        <v>2402</v>
      </c>
      <c r="E47" s="6">
        <f>IF(COUNTIF(I47:XFD47,"&gt;"&amp;0)=0,,HLOOKUP(COUNTIF(I47:XFD47,"&gt;"&amp;0)-1,I$1:XFD47,A47+1,FALSE))</f>
        <v>2402</v>
      </c>
      <c r="F47" s="7">
        <f>IF(COUNTIF(I47:XFD47,"&gt;"&amp;0)=0,,HLOOKUP(COUNTIF(I47:XFD47,"&gt;"&amp;0)-MIN($F$1+1,COUNTIF(I47:XFD47,"&gt;"&amp;0)),I$1:XFD47,A47+1,FALSE))</f>
        <v>1563</v>
      </c>
      <c r="G47" s="8">
        <f t="shared" si="8"/>
        <v>1.0897397807073248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  <c r="AC47" s="9">
        <v>2039</v>
      </c>
      <c r="AD47" s="9">
        <v>2179</v>
      </c>
      <c r="AE47" s="9">
        <v>2402</v>
      </c>
    </row>
    <row r="48" spans="1:84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Peru</v>
      </c>
      <c r="D48" s="6">
        <f t="shared" si="7"/>
        <v>2281</v>
      </c>
      <c r="E48" s="6">
        <f>IF(COUNTIF(I48:XFD48,"&gt;"&amp;0)=0,,HLOOKUP(COUNTIF(I48:XFD48,"&gt;"&amp;0)-1,I$1:XFD48,A48+1,FALSE))</f>
        <v>2281</v>
      </c>
      <c r="F48" s="7">
        <f>IF(COUNTIF(I48:XFD48,"&gt;"&amp;0)=0,,HLOOKUP(COUNTIF(I48:XFD48,"&gt;"&amp;0)-MIN($F$1+1,COUNTIF(I48:XFD48,"&gt;"&amp;0)),I$1:XFD48,A48+1,FALSE))</f>
        <v>1065</v>
      </c>
      <c r="G48" s="8">
        <f t="shared" si="8"/>
        <v>1.1645419442822269</v>
      </c>
      <c r="H48" s="13" t="s">
        <v>160</v>
      </c>
      <c r="I48" s="9">
        <v>117</v>
      </c>
      <c r="J48" s="9">
        <v>145</v>
      </c>
      <c r="K48" s="9">
        <v>234</v>
      </c>
      <c r="L48" s="9">
        <v>234</v>
      </c>
      <c r="M48" s="9">
        <v>318</v>
      </c>
      <c r="N48" s="9">
        <v>363</v>
      </c>
      <c r="O48" s="9">
        <v>395</v>
      </c>
      <c r="P48" s="9">
        <v>416</v>
      </c>
      <c r="Q48" s="9">
        <v>480</v>
      </c>
      <c r="R48" s="9">
        <v>580</v>
      </c>
      <c r="S48" s="9">
        <v>635</v>
      </c>
      <c r="T48" s="9">
        <v>671</v>
      </c>
      <c r="U48" s="9">
        <v>852</v>
      </c>
      <c r="V48" s="9">
        <v>950</v>
      </c>
      <c r="W48" s="9">
        <v>1065</v>
      </c>
      <c r="X48" s="9">
        <v>1323</v>
      </c>
      <c r="Y48" s="9">
        <v>1414</v>
      </c>
      <c r="Z48" s="9">
        <v>1595</v>
      </c>
      <c r="AA48" s="9">
        <v>1746</v>
      </c>
      <c r="AB48" s="9">
        <v>2281</v>
      </c>
    </row>
    <row r="49" spans="1:45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Indonesia</v>
      </c>
      <c r="D49" s="6">
        <f t="shared" si="7"/>
        <v>2273</v>
      </c>
      <c r="E49" s="6">
        <f>IF(COUNTIF(I49:XFD49,"&gt;"&amp;0)=0,,HLOOKUP(COUNTIF(I49:XFD49,"&gt;"&amp;0)-1,I$1:XFD49,A49+1,FALSE))</f>
        <v>2273</v>
      </c>
      <c r="F49" s="7">
        <f>IF(COUNTIF(I49:XFD49,"&gt;"&amp;0)=0,,HLOOKUP(COUNTIF(I49:XFD49,"&gt;"&amp;0)-MIN($F$1+1,COUNTIF(I49:XFD49,"&gt;"&amp;0)),I$1:XFD49,A49+1,FALSE))</f>
        <v>1528</v>
      </c>
      <c r="G49" s="8">
        <f t="shared" si="8"/>
        <v>1.0826677896025045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</row>
    <row r="50" spans="1:45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Thailand</v>
      </c>
      <c r="D50" s="6">
        <f t="shared" si="7"/>
        <v>2169</v>
      </c>
      <c r="E50" s="6">
        <f>IF(COUNTIF(I50:XFD50,"&gt;"&amp;0)=0,,HLOOKUP(COUNTIF(I50:XFD50,"&gt;"&amp;0)-1,I$1:XFD50,A50+1,FALSE))</f>
        <v>2169</v>
      </c>
      <c r="F50" s="7">
        <f>IF(COUNTIF(I50:XFD50,"&gt;"&amp;0)=0,,HLOOKUP(COUNTIF(I50:XFD50,"&gt;"&amp;0)-MIN($F$1+1,COUNTIF(I50:XFD50,"&gt;"&amp;0)),I$1:XFD50,A50+1,FALSE))</f>
        <v>1651</v>
      </c>
      <c r="G50" s="8">
        <f t="shared" si="8"/>
        <v>1.056093806636998</v>
      </c>
      <c r="H50" s="13" t="s">
        <v>35</v>
      </c>
      <c r="I50" s="9">
        <v>114</v>
      </c>
      <c r="J50" s="9">
        <v>147</v>
      </c>
      <c r="K50" s="9">
        <v>177</v>
      </c>
      <c r="L50" s="9">
        <v>212</v>
      </c>
      <c r="M50" s="9">
        <v>272</v>
      </c>
      <c r="N50" s="9">
        <v>322</v>
      </c>
      <c r="O50" s="9">
        <v>411</v>
      </c>
      <c r="P50" s="9">
        <v>599</v>
      </c>
      <c r="Q50" s="9">
        <v>721</v>
      </c>
      <c r="R50" s="9">
        <v>827</v>
      </c>
      <c r="S50" s="9">
        <v>934</v>
      </c>
      <c r="T50" s="9">
        <v>1045</v>
      </c>
      <c r="U50" s="9">
        <v>1136</v>
      </c>
      <c r="V50" s="9">
        <v>1245</v>
      </c>
      <c r="W50" s="9">
        <v>1388</v>
      </c>
      <c r="X50" s="9">
        <v>1524</v>
      </c>
      <c r="Y50" s="9">
        <v>1651</v>
      </c>
      <c r="Z50" s="9">
        <v>1771</v>
      </c>
      <c r="AA50" s="9">
        <v>1875</v>
      </c>
      <c r="AB50" s="9">
        <v>1978</v>
      </c>
      <c r="AC50" s="9">
        <v>2067</v>
      </c>
      <c r="AD50" s="9">
        <v>2169</v>
      </c>
    </row>
    <row r="51" spans="1:45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Finland</v>
      </c>
      <c r="D51" s="6">
        <f t="shared" si="7"/>
        <v>1927</v>
      </c>
      <c r="E51" s="6">
        <f>IF(COUNTIF(I51:XFD51,"&gt;"&amp;0)=0,,HLOOKUP(COUNTIF(I51:XFD51,"&gt;"&amp;0)-1,I$1:XFD51,A51+1,FALSE))</f>
        <v>1927</v>
      </c>
      <c r="F51" s="7">
        <f>IF(COUNTIF(I51:XFD51,"&gt;"&amp;0)=0,,HLOOKUP(COUNTIF(I51:XFD51,"&gt;"&amp;0)-MIN($F$1+1,COUNTIF(I51:XFD51,"&gt;"&amp;0)),I$1:XFD51,A51+1,FALSE))</f>
        <v>1418</v>
      </c>
      <c r="G51" s="8">
        <f t="shared" si="8"/>
        <v>1.0632639681269911</v>
      </c>
      <c r="H51" s="13" t="s">
        <v>54</v>
      </c>
      <c r="I51" s="9">
        <v>155</v>
      </c>
      <c r="J51" s="9">
        <v>225</v>
      </c>
      <c r="K51" s="9">
        <v>244</v>
      </c>
      <c r="L51" s="9">
        <v>277</v>
      </c>
      <c r="M51" s="9">
        <v>321</v>
      </c>
      <c r="N51" s="9">
        <v>336</v>
      </c>
      <c r="O51" s="9">
        <v>400</v>
      </c>
      <c r="P51" s="9">
        <v>450</v>
      </c>
      <c r="Q51" s="9">
        <v>523</v>
      </c>
      <c r="R51" s="9">
        <v>626</v>
      </c>
      <c r="S51" s="9">
        <v>700</v>
      </c>
      <c r="T51" s="9">
        <v>792</v>
      </c>
      <c r="U51" s="9">
        <v>880</v>
      </c>
      <c r="V51" s="9">
        <v>958</v>
      </c>
      <c r="W51" s="9">
        <v>1041</v>
      </c>
      <c r="X51" s="9">
        <v>1167</v>
      </c>
      <c r="Y51" s="9">
        <v>1240</v>
      </c>
      <c r="Z51" s="9">
        <v>1352</v>
      </c>
      <c r="AA51" s="9">
        <v>1418</v>
      </c>
      <c r="AB51" s="9">
        <v>1446</v>
      </c>
      <c r="AC51" s="9">
        <v>1518</v>
      </c>
      <c r="AD51" s="9">
        <v>1615</v>
      </c>
      <c r="AE51" s="9">
        <v>1882</v>
      </c>
      <c r="AF51" s="9">
        <v>1927</v>
      </c>
    </row>
    <row r="52" spans="1:45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Serbia</v>
      </c>
      <c r="D52" s="6">
        <f t="shared" si="7"/>
        <v>1908</v>
      </c>
      <c r="E52" s="6">
        <f>IF(COUNTIF(I52:XFD52,"&gt;"&amp;0)=0,,HLOOKUP(COUNTIF(I52:XFD52,"&gt;"&amp;0)-1,I$1:XFD52,A52+1,FALSE))</f>
        <v>1908</v>
      </c>
      <c r="F52" s="7">
        <f>IF(COUNTIF(I52:XFD52,"&gt;"&amp;0)=0,,HLOOKUP(COUNTIF(I52:XFD52,"&gt;"&amp;0)-MIN($F$1+1,COUNTIF(I52:XFD52,"&gt;"&amp;0)),I$1:XFD52,A52+1,FALSE))</f>
        <v>900</v>
      </c>
      <c r="G52" s="8">
        <f t="shared" si="8"/>
        <v>1.1621633413941168</v>
      </c>
      <c r="H52" s="13" t="s">
        <v>161</v>
      </c>
      <c r="I52" s="9">
        <v>103</v>
      </c>
      <c r="J52" s="9">
        <v>135</v>
      </c>
      <c r="K52" s="9">
        <v>171</v>
      </c>
      <c r="L52" s="9">
        <v>222</v>
      </c>
      <c r="M52" s="9">
        <v>249</v>
      </c>
      <c r="N52" s="9">
        <v>303</v>
      </c>
      <c r="O52" s="9">
        <v>384</v>
      </c>
      <c r="P52" s="9">
        <v>384</v>
      </c>
      <c r="Q52" s="9">
        <v>457</v>
      </c>
      <c r="R52" s="9">
        <v>659</v>
      </c>
      <c r="S52" s="9">
        <v>741</v>
      </c>
      <c r="T52" s="9">
        <v>785</v>
      </c>
      <c r="U52" s="9">
        <v>900</v>
      </c>
      <c r="V52" s="9">
        <v>1060</v>
      </c>
      <c r="W52" s="9">
        <v>1171</v>
      </c>
      <c r="X52" s="9">
        <v>1476</v>
      </c>
      <c r="Y52" s="9">
        <v>1624</v>
      </c>
      <c r="Z52" s="9">
        <v>1908</v>
      </c>
    </row>
    <row r="53" spans="1:45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Mexico</v>
      </c>
      <c r="D53" s="6">
        <f t="shared" si="7"/>
        <v>1890</v>
      </c>
      <c r="E53" s="6">
        <f>IF(COUNTIF(I53:XFD53,"&gt;"&amp;0)=0,,HLOOKUP(COUNTIF(I53:XFD53,"&gt;"&amp;0)-1,I$1:XFD53,A53+1,FALSE))</f>
        <v>1890</v>
      </c>
      <c r="F53" s="7">
        <f>IF(COUNTIF(I53:XFD53,"&gt;"&amp;0)=0,,HLOOKUP(COUNTIF(I53:XFD53,"&gt;"&amp;0)-MIN($F$1+1,COUNTIF(I53:XFD53,"&gt;"&amp;0)),I$1:XFD53,A53+1,FALSE))</f>
        <v>1094</v>
      </c>
      <c r="G53" s="8">
        <f t="shared" si="8"/>
        <v>1.1155496298372234</v>
      </c>
      <c r="H53" s="13" t="s">
        <v>94</v>
      </c>
      <c r="I53" s="9">
        <v>118</v>
      </c>
      <c r="J53" s="9">
        <v>164</v>
      </c>
      <c r="K53" s="9">
        <v>203</v>
      </c>
      <c r="L53" s="9">
        <v>251</v>
      </c>
      <c r="M53" s="9">
        <v>316</v>
      </c>
      <c r="N53" s="9">
        <v>367</v>
      </c>
      <c r="O53" s="9">
        <v>405</v>
      </c>
      <c r="P53" s="9">
        <v>475</v>
      </c>
      <c r="Q53" s="9">
        <v>585</v>
      </c>
      <c r="R53" s="9">
        <v>717</v>
      </c>
      <c r="S53" s="9">
        <v>848</v>
      </c>
      <c r="T53" s="9">
        <v>993</v>
      </c>
      <c r="U53" s="9">
        <v>1094</v>
      </c>
      <c r="V53" s="9">
        <v>1215</v>
      </c>
      <c r="W53" s="9">
        <v>1378</v>
      </c>
      <c r="X53" s="9">
        <v>1510</v>
      </c>
      <c r="Y53" s="9">
        <v>1688</v>
      </c>
      <c r="Z53" s="9">
        <v>1890</v>
      </c>
    </row>
    <row r="54" spans="1:45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Panama</v>
      </c>
      <c r="D54" s="6">
        <f t="shared" si="7"/>
        <v>1801</v>
      </c>
      <c r="E54" s="6">
        <f>IF(COUNTIF(I54:XFD54,"&gt;"&amp;0)=0,,HLOOKUP(COUNTIF(I54:XFD54,"&gt;"&amp;0)-1,I$1:XFD54,A54+1,FALSE))</f>
        <v>1801</v>
      </c>
      <c r="F54" s="7">
        <f>IF(COUNTIF(I54:XFD54,"&gt;"&amp;0)=0,,HLOOKUP(COUNTIF(I54:XFD54,"&gt;"&amp;0)-MIN($F$1+1,COUNTIF(I54:XFD54,"&gt;"&amp;0)),I$1:XFD54,A54+1,FALSE))</f>
        <v>1181</v>
      </c>
      <c r="G54" s="8">
        <f t="shared" si="8"/>
        <v>1.0880597952529008</v>
      </c>
      <c r="H54" s="13" t="s">
        <v>283</v>
      </c>
      <c r="I54" s="9">
        <v>109</v>
      </c>
      <c r="J54" s="9">
        <v>137</v>
      </c>
      <c r="K54" s="9">
        <v>200</v>
      </c>
      <c r="L54" s="9">
        <v>313</v>
      </c>
      <c r="M54" s="9">
        <v>345</v>
      </c>
      <c r="N54" s="9">
        <v>345</v>
      </c>
      <c r="O54" s="9">
        <v>443</v>
      </c>
      <c r="P54" s="9">
        <v>558</v>
      </c>
      <c r="Q54" s="9">
        <v>674</v>
      </c>
      <c r="R54" s="9">
        <v>786</v>
      </c>
      <c r="S54" s="9">
        <v>901</v>
      </c>
      <c r="T54" s="9">
        <v>989</v>
      </c>
      <c r="U54" s="9">
        <v>1181</v>
      </c>
      <c r="V54" s="9">
        <v>1181</v>
      </c>
      <c r="W54" s="9">
        <v>1317</v>
      </c>
      <c r="X54" s="9">
        <v>1475</v>
      </c>
      <c r="Y54" s="9">
        <v>1673</v>
      </c>
      <c r="Z54" s="9">
        <v>1801</v>
      </c>
    </row>
    <row r="55" spans="1:45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United Arab Emirates</v>
      </c>
      <c r="D55" s="6">
        <f t="shared" si="7"/>
        <v>1799</v>
      </c>
      <c r="E55" s="6">
        <f>IF(COUNTIF(I55:XFD55,"&gt;"&amp;0)=0,,HLOOKUP(COUNTIF(I55:XFD55,"&gt;"&amp;0)-1,I$1:XFD55,A55+1,FALSE))</f>
        <v>1799</v>
      </c>
      <c r="F55" s="7">
        <f>IF(COUNTIF(I55:XFD55,"&gt;"&amp;0)=0,,HLOOKUP(COUNTIF(I55:XFD55,"&gt;"&amp;0)-MIN($F$1+1,COUNTIF(I55:XFD55,"&gt;"&amp;0)),I$1:XFD55,A55+1,FALSE))</f>
        <v>664</v>
      </c>
      <c r="G55" s="8">
        <f t="shared" si="8"/>
        <v>1.2205978954024803</v>
      </c>
      <c r="H55" s="13" t="s">
        <v>55</v>
      </c>
      <c r="I55" s="9">
        <v>113</v>
      </c>
      <c r="J55" s="9">
        <v>140</v>
      </c>
      <c r="K55" s="9">
        <v>140</v>
      </c>
      <c r="L55" s="9">
        <v>153</v>
      </c>
      <c r="M55" s="9">
        <v>153</v>
      </c>
      <c r="N55" s="9">
        <v>198</v>
      </c>
      <c r="O55" s="9">
        <v>248</v>
      </c>
      <c r="P55" s="9">
        <v>333</v>
      </c>
      <c r="Q55" s="9">
        <v>333</v>
      </c>
      <c r="R55" s="9">
        <v>405</v>
      </c>
      <c r="S55" s="9">
        <v>468</v>
      </c>
      <c r="T55" s="9">
        <v>570</v>
      </c>
      <c r="U55" s="9">
        <v>611</v>
      </c>
      <c r="V55" s="9">
        <v>664</v>
      </c>
      <c r="W55" s="9">
        <v>814</v>
      </c>
      <c r="X55" s="9">
        <v>1024</v>
      </c>
      <c r="Y55" s="9">
        <v>1264</v>
      </c>
      <c r="Z55" s="9">
        <v>1505</v>
      </c>
      <c r="AA55" s="9">
        <v>1799</v>
      </c>
    </row>
    <row r="56" spans="1:45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1745</v>
      </c>
      <c r="E56" s="6">
        <f>IF(COUNTIF(I56:XFD56,"&gt;"&amp;0)=0,,HLOOKUP(COUNTIF(I56:XFD56,"&gt;"&amp;0)-1,I$1:XFD56,A56+1,FALSE))</f>
        <v>1745</v>
      </c>
      <c r="F56" s="7">
        <f>IF(COUNTIF(I56:XFD56,"&gt;"&amp;0)=0,,HLOOKUP(COUNTIF(I56:XFD56,"&gt;"&amp;0)-MIN($F$1+1,COUNTIF(I56:XFD56,"&gt;"&amp;0)),I$1:XFD56,A56+1,FALSE))</f>
        <v>1109</v>
      </c>
      <c r="G56" s="8">
        <f t="shared" si="8"/>
        <v>1.0948957677379128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</row>
    <row r="57" spans="1:45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Greece</v>
      </c>
      <c r="D57" s="6">
        <f t="shared" si="7"/>
        <v>1735</v>
      </c>
      <c r="E57" s="6">
        <f>IF(COUNTIF(I57:XFD57,"&gt;"&amp;0)=0,,HLOOKUP(COUNTIF(I57:XFD57,"&gt;"&amp;0)-1,I$1:XFD57,A57+1,FALSE))</f>
        <v>1735</v>
      </c>
      <c r="F57" s="7">
        <f>IF(COUNTIF(I57:XFD57,"&gt;"&amp;0)=0,,HLOOKUP(COUNTIF(I57:XFD57,"&gt;"&amp;0)-MIN($F$1+1,COUNTIF(I57:XFD57,"&gt;"&amp;0)),I$1:XFD57,A57+1,FALSE))</f>
        <v>1314</v>
      </c>
      <c r="G57" s="8">
        <f t="shared" si="8"/>
        <v>1.0571602446561728</v>
      </c>
      <c r="H57" s="13" t="s">
        <v>83</v>
      </c>
      <c r="I57" s="9">
        <v>190</v>
      </c>
      <c r="J57" s="9">
        <v>228</v>
      </c>
      <c r="K57" s="9">
        <v>331</v>
      </c>
      <c r="L57" s="9">
        <v>331</v>
      </c>
      <c r="M57" s="9">
        <v>387</v>
      </c>
      <c r="N57" s="9">
        <v>418</v>
      </c>
      <c r="O57" s="9">
        <v>418</v>
      </c>
      <c r="P57" s="9">
        <v>495</v>
      </c>
      <c r="Q57" s="9">
        <v>530</v>
      </c>
      <c r="R57" s="9">
        <v>624</v>
      </c>
      <c r="S57" s="9">
        <v>695</v>
      </c>
      <c r="T57" s="9">
        <v>743</v>
      </c>
      <c r="U57" s="9">
        <v>821</v>
      </c>
      <c r="V57" s="9">
        <v>892</v>
      </c>
      <c r="W57" s="9">
        <v>966</v>
      </c>
      <c r="X57" s="9">
        <v>1061</v>
      </c>
      <c r="Y57" s="9">
        <v>1156</v>
      </c>
      <c r="Z57" s="9">
        <v>1212</v>
      </c>
      <c r="AA57" s="9">
        <v>1314</v>
      </c>
      <c r="AB57" s="9">
        <v>1415</v>
      </c>
      <c r="AC57" s="9">
        <v>1544</v>
      </c>
      <c r="AD57" s="9">
        <v>1613</v>
      </c>
      <c r="AE57" s="9">
        <v>1673</v>
      </c>
      <c r="AF57" s="9">
        <v>1735</v>
      </c>
    </row>
    <row r="58" spans="1:45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South Africa</v>
      </c>
      <c r="D58" s="6">
        <f t="shared" si="7"/>
        <v>1655</v>
      </c>
      <c r="E58" s="6">
        <f>IF(COUNTIF(I58:XFD58,"&gt;"&amp;0)=0,,HLOOKUP(COUNTIF(I58:XFD58,"&gt;"&amp;0)-1,I$1:XFD58,A58+1,FALSE))</f>
        <v>1655</v>
      </c>
      <c r="F58" s="7">
        <f>IF(COUNTIF(I58:XFD58,"&gt;"&amp;0)=0,,HLOOKUP(COUNTIF(I58:XFD58,"&gt;"&amp;0)-MIN($F$1+1,COUNTIF(I58:XFD58,"&gt;"&amp;0)),I$1:XFD58,A58+1,FALSE))</f>
        <v>1353</v>
      </c>
      <c r="G58" s="8">
        <f t="shared" si="8"/>
        <v>1.0411182042398115</v>
      </c>
      <c r="H58" s="13" t="s">
        <v>145</v>
      </c>
      <c r="I58" s="9">
        <v>116</v>
      </c>
      <c r="J58" s="9">
        <v>150</v>
      </c>
      <c r="K58" s="9">
        <v>202</v>
      </c>
      <c r="L58" s="9">
        <v>240</v>
      </c>
      <c r="M58" s="9">
        <v>274</v>
      </c>
      <c r="N58" s="9">
        <v>402</v>
      </c>
      <c r="O58" s="9">
        <v>554</v>
      </c>
      <c r="P58" s="9">
        <v>709</v>
      </c>
      <c r="Q58" s="9">
        <v>927</v>
      </c>
      <c r="R58" s="9">
        <v>1170</v>
      </c>
      <c r="S58" s="9">
        <v>1187</v>
      </c>
      <c r="T58" s="9">
        <v>1280</v>
      </c>
      <c r="U58" s="9">
        <v>1326</v>
      </c>
      <c r="V58" s="9">
        <v>1353</v>
      </c>
      <c r="W58" s="9">
        <v>1380</v>
      </c>
      <c r="X58" s="9">
        <v>1462</v>
      </c>
      <c r="Y58" s="9">
        <v>1505</v>
      </c>
      <c r="Z58" s="9">
        <v>1585</v>
      </c>
      <c r="AA58" s="9">
        <v>1655</v>
      </c>
    </row>
    <row r="59" spans="1:45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Qatar</v>
      </c>
      <c r="D59" s="6">
        <f t="shared" si="7"/>
        <v>1604</v>
      </c>
      <c r="E59" s="6">
        <f>IF(COUNTIF(I59:XFD59,"&gt;"&amp;0)=0,,HLOOKUP(COUNTIF(I59:XFD59,"&gt;"&amp;0)-1,I$1:XFD59,A59+1,FALSE))</f>
        <v>1604</v>
      </c>
      <c r="F59" s="7">
        <f>IF(COUNTIF(I59:XFD59,"&gt;"&amp;0)=0,,HLOOKUP(COUNTIF(I59:XFD59,"&gt;"&amp;0)-MIN($F$1+1,COUNTIF(I59:XFD59,"&gt;"&amp;0)),I$1:XFD59,A59+1,FALSE))</f>
        <v>781</v>
      </c>
      <c r="G59" s="8">
        <f t="shared" si="8"/>
        <v>1.1548103457964334</v>
      </c>
      <c r="H59" s="13" t="s">
        <v>101</v>
      </c>
      <c r="I59" s="9">
        <v>262</v>
      </c>
      <c r="J59" s="9">
        <v>262</v>
      </c>
      <c r="K59" s="9">
        <v>320</v>
      </c>
      <c r="L59" s="9">
        <v>337</v>
      </c>
      <c r="M59" s="9">
        <v>401</v>
      </c>
      <c r="N59" s="9">
        <v>439</v>
      </c>
      <c r="O59" s="9">
        <v>439</v>
      </c>
      <c r="P59" s="9">
        <v>452</v>
      </c>
      <c r="Q59" s="9">
        <v>460</v>
      </c>
      <c r="R59" s="9">
        <v>470</v>
      </c>
      <c r="S59" s="9">
        <v>481</v>
      </c>
      <c r="T59" s="9">
        <v>494</v>
      </c>
      <c r="U59" s="9">
        <v>501</v>
      </c>
      <c r="V59" s="9">
        <v>526</v>
      </c>
      <c r="W59" s="9">
        <v>537</v>
      </c>
      <c r="X59" s="9">
        <v>549</v>
      </c>
      <c r="Y59" s="9">
        <v>562</v>
      </c>
      <c r="Z59" s="9">
        <v>590</v>
      </c>
      <c r="AA59" s="9">
        <v>634</v>
      </c>
      <c r="AB59" s="9">
        <v>693</v>
      </c>
      <c r="AC59" s="9">
        <v>781</v>
      </c>
      <c r="AD59" s="9">
        <v>835</v>
      </c>
      <c r="AE59" s="9">
        <v>949</v>
      </c>
      <c r="AF59" s="9">
        <v>1075</v>
      </c>
      <c r="AG59" s="9">
        <v>1325</v>
      </c>
      <c r="AH59" s="9">
        <v>1604</v>
      </c>
    </row>
    <row r="60" spans="1:45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Iceland</v>
      </c>
      <c r="D60" s="6">
        <f t="shared" si="7"/>
        <v>1486</v>
      </c>
      <c r="E60" s="6">
        <f>IF(COUNTIF(I60:XFD60,"&gt;"&amp;0)=0,,HLOOKUP(COUNTIF(I60:XFD60,"&gt;"&amp;0)-1,I$1:XFD60,A60+1,FALSE))</f>
        <v>1486</v>
      </c>
      <c r="F60" s="7">
        <f>IF(COUNTIF(I60:XFD60,"&gt;"&amp;0)=0,,HLOOKUP(COUNTIF(I60:XFD60,"&gt;"&amp;0)-MIN($F$1+1,COUNTIF(I60:XFD60,"&gt;"&amp;0)),I$1:XFD60,A60+1,FALSE))</f>
        <v>1135</v>
      </c>
      <c r="G60" s="8">
        <f t="shared" si="8"/>
        <v>1.0553696229465808</v>
      </c>
      <c r="H60" s="13" t="s">
        <v>92</v>
      </c>
      <c r="I60" s="9">
        <v>103</v>
      </c>
      <c r="J60" s="9">
        <v>134</v>
      </c>
      <c r="K60" s="9">
        <v>156</v>
      </c>
      <c r="L60" s="9">
        <v>171</v>
      </c>
      <c r="M60" s="9">
        <v>180</v>
      </c>
      <c r="N60" s="9">
        <v>220</v>
      </c>
      <c r="O60" s="9">
        <v>250</v>
      </c>
      <c r="P60" s="9">
        <v>330</v>
      </c>
      <c r="Q60" s="9">
        <v>409</v>
      </c>
      <c r="R60" s="9">
        <v>473</v>
      </c>
      <c r="S60" s="9">
        <v>568</v>
      </c>
      <c r="T60" s="9">
        <v>588</v>
      </c>
      <c r="U60" s="9">
        <v>648</v>
      </c>
      <c r="V60" s="9">
        <v>737</v>
      </c>
      <c r="W60" s="9">
        <v>802</v>
      </c>
      <c r="X60" s="9">
        <v>890</v>
      </c>
      <c r="Y60" s="9">
        <v>963</v>
      </c>
      <c r="Z60" s="9">
        <v>1020</v>
      </c>
      <c r="AA60" s="9">
        <v>1086</v>
      </c>
      <c r="AB60" s="9">
        <v>1135</v>
      </c>
      <c r="AC60" s="9">
        <v>1220</v>
      </c>
      <c r="AD60" s="9">
        <v>1319</v>
      </c>
      <c r="AE60" s="9">
        <v>1364</v>
      </c>
      <c r="AF60" s="9">
        <v>1417</v>
      </c>
      <c r="AG60" s="9">
        <v>1486</v>
      </c>
    </row>
    <row r="61" spans="1:45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Colombia</v>
      </c>
      <c r="D61" s="6">
        <f t="shared" si="7"/>
        <v>1485</v>
      </c>
      <c r="E61" s="6">
        <f>IF(COUNTIF(I61:XFD61,"&gt;"&amp;0)=0,,HLOOKUP(COUNTIF(I61:XFD61,"&gt;"&amp;0)-1,I$1:XFD61,A61+1,FALSE))</f>
        <v>1485</v>
      </c>
      <c r="F61" s="7">
        <f>IF(COUNTIF(I61:XFD61,"&gt;"&amp;0)=0,,HLOOKUP(COUNTIF(I61:XFD61,"&gt;"&amp;0)-MIN($F$1+1,COUNTIF(I61:XFD61,"&gt;"&amp;0)),I$1:XFD61,A61+1,FALSE))</f>
        <v>906</v>
      </c>
      <c r="G61" s="8">
        <f t="shared" si="8"/>
        <v>1.103874373255205</v>
      </c>
      <c r="H61" s="13" t="s">
        <v>158</v>
      </c>
      <c r="I61" s="9">
        <v>102</v>
      </c>
      <c r="J61" s="9">
        <v>128</v>
      </c>
      <c r="K61" s="9">
        <v>196</v>
      </c>
      <c r="L61" s="9">
        <v>231</v>
      </c>
      <c r="M61" s="9">
        <v>277</v>
      </c>
      <c r="N61" s="9">
        <v>378</v>
      </c>
      <c r="O61" s="9">
        <v>470</v>
      </c>
      <c r="P61" s="9">
        <v>491</v>
      </c>
      <c r="Q61" s="9">
        <v>539</v>
      </c>
      <c r="R61" s="9">
        <v>608</v>
      </c>
      <c r="S61" s="9">
        <v>702</v>
      </c>
      <c r="T61" s="9">
        <v>798</v>
      </c>
      <c r="U61" s="9">
        <v>906</v>
      </c>
      <c r="V61" s="9">
        <v>1065</v>
      </c>
      <c r="W61" s="9">
        <v>1161</v>
      </c>
      <c r="X61" s="9">
        <v>1267</v>
      </c>
      <c r="Y61" s="9">
        <v>1406</v>
      </c>
      <c r="Z61" s="9">
        <v>1485</v>
      </c>
    </row>
    <row r="62" spans="1:45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Argentina</v>
      </c>
      <c r="D62" s="6">
        <f t="shared" si="7"/>
        <v>1451</v>
      </c>
      <c r="E62" s="6">
        <f>IF(COUNTIF(I62:XFD62,"&gt;"&amp;0)=0,,HLOOKUP(COUNTIF(I62:XFD62,"&gt;"&amp;0)-1,I$1:XFD62,A62+1,FALSE))</f>
        <v>1451</v>
      </c>
      <c r="F62" s="7">
        <f>IF(COUNTIF(I62:XFD62,"&gt;"&amp;0)=0,,HLOOKUP(COUNTIF(I62:XFD62,"&gt;"&amp;0)-MIN($F$1+1,COUNTIF(I62:XFD62,"&gt;"&amp;0)),I$1:XFD62,A62+1,FALSE))</f>
        <v>1054</v>
      </c>
      <c r="G62" s="8">
        <f t="shared" si="8"/>
        <v>1.0660200186157405</v>
      </c>
      <c r="H62" s="13" t="s">
        <v>123</v>
      </c>
      <c r="I62" s="9">
        <v>128</v>
      </c>
      <c r="J62" s="9">
        <v>158</v>
      </c>
      <c r="K62" s="9">
        <v>266</v>
      </c>
      <c r="L62" s="9">
        <v>301</v>
      </c>
      <c r="M62" s="9">
        <v>387</v>
      </c>
      <c r="N62" s="9">
        <v>387</v>
      </c>
      <c r="O62" s="9">
        <v>502</v>
      </c>
      <c r="P62" s="9">
        <v>589</v>
      </c>
      <c r="Q62" s="9">
        <v>690</v>
      </c>
      <c r="R62" s="9">
        <v>745</v>
      </c>
      <c r="S62" s="9">
        <v>820</v>
      </c>
      <c r="T62" s="9">
        <v>1054</v>
      </c>
      <c r="U62" s="9">
        <v>1054</v>
      </c>
      <c r="V62" s="9">
        <v>1133</v>
      </c>
      <c r="W62" s="9">
        <v>1265</v>
      </c>
      <c r="X62" s="9">
        <v>1451</v>
      </c>
      <c r="Y62" s="9">
        <v>1451</v>
      </c>
    </row>
    <row r="63" spans="1:45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Algeria</v>
      </c>
      <c r="D63" s="6">
        <f t="shared" si="7"/>
        <v>1320</v>
      </c>
      <c r="E63" s="6">
        <f>IF(COUNTIF(I63:XFD63,"&gt;"&amp;0)=0,,HLOOKUP(COUNTIF(I63:XFD63,"&gt;"&amp;0)-1,I$1:XFD63,A63+1,FALSE))</f>
        <v>1320</v>
      </c>
      <c r="F63" s="7">
        <f>IF(COUNTIF(I63:XFD63,"&gt;"&amp;0)=0,,HLOOKUP(COUNTIF(I63:XFD63,"&gt;"&amp;0)-MIN($F$1+1,COUNTIF(I63:XFD63,"&gt;"&amp;0)),I$1:XFD63,A63+1,FALSE))</f>
        <v>716</v>
      </c>
      <c r="G63" s="8">
        <f t="shared" si="8"/>
        <v>1.130139831460651</v>
      </c>
      <c r="H63" s="13" t="s">
        <v>75</v>
      </c>
      <c r="I63" s="9">
        <v>139</v>
      </c>
      <c r="J63" s="9">
        <v>201</v>
      </c>
      <c r="K63" s="9">
        <v>230</v>
      </c>
      <c r="L63" s="9">
        <v>264</v>
      </c>
      <c r="M63" s="9">
        <v>302</v>
      </c>
      <c r="N63" s="9">
        <v>367</v>
      </c>
      <c r="O63" s="9">
        <v>409</v>
      </c>
      <c r="P63" s="9">
        <v>454</v>
      </c>
      <c r="Q63" s="9">
        <v>511</v>
      </c>
      <c r="R63" s="9">
        <v>584</v>
      </c>
      <c r="S63" s="9">
        <v>716</v>
      </c>
      <c r="T63" s="9">
        <v>847</v>
      </c>
      <c r="U63" s="9">
        <v>986</v>
      </c>
      <c r="V63" s="9">
        <v>1171</v>
      </c>
      <c r="W63" s="9">
        <v>1251</v>
      </c>
      <c r="X63" s="9">
        <v>1320</v>
      </c>
    </row>
    <row r="64" spans="1:45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Singapore</v>
      </c>
      <c r="D64" s="6">
        <f t="shared" si="7"/>
        <v>1309</v>
      </c>
      <c r="E64" s="6">
        <f>IF(COUNTIF(I64:XFD64,"&gt;"&amp;0)=0,,HLOOKUP(COUNTIF(I64:XFD64,"&gt;"&amp;0)-1,I$1:XFD64,A64+1,FALSE))</f>
        <v>1309</v>
      </c>
      <c r="F64" s="7">
        <f>IF(COUNTIF(I64:XFD64,"&gt;"&amp;0)=0,,HLOOKUP(COUNTIF(I64:XFD64,"&gt;"&amp;0)-MIN($F$1+1,COUNTIF(I64:XFD64,"&gt;"&amp;0)),I$1:XFD64,A64+1,FALSE))</f>
        <v>926</v>
      </c>
      <c r="G64" s="8">
        <f t="shared" si="8"/>
        <v>1.0716814956687748</v>
      </c>
      <c r="H64" s="13" t="s">
        <v>40</v>
      </c>
      <c r="I64" s="9">
        <v>102</v>
      </c>
      <c r="J64" s="9">
        <v>106</v>
      </c>
      <c r="K64" s="9">
        <v>108</v>
      </c>
      <c r="L64" s="9">
        <v>110</v>
      </c>
      <c r="M64" s="9">
        <v>110</v>
      </c>
      <c r="N64" s="9">
        <v>117</v>
      </c>
      <c r="O64" s="9">
        <v>130</v>
      </c>
      <c r="P64" s="9">
        <v>138</v>
      </c>
      <c r="Q64" s="9">
        <v>150</v>
      </c>
      <c r="R64" s="9">
        <v>150</v>
      </c>
      <c r="S64" s="9">
        <v>160</v>
      </c>
      <c r="T64" s="9">
        <v>178</v>
      </c>
      <c r="U64" s="9">
        <v>178</v>
      </c>
      <c r="V64" s="9">
        <v>200</v>
      </c>
      <c r="W64" s="9">
        <v>212</v>
      </c>
      <c r="X64" s="9">
        <v>226</v>
      </c>
      <c r="Y64" s="9">
        <v>243</v>
      </c>
      <c r="Z64" s="9">
        <v>266</v>
      </c>
      <c r="AA64" s="9">
        <v>313</v>
      </c>
      <c r="AB64" s="9">
        <v>345</v>
      </c>
      <c r="AC64" s="9">
        <v>385</v>
      </c>
      <c r="AD64" s="9">
        <v>432</v>
      </c>
      <c r="AE64" s="9">
        <v>455</v>
      </c>
      <c r="AF64" s="9">
        <v>509</v>
      </c>
      <c r="AG64" s="9">
        <v>558</v>
      </c>
      <c r="AH64" s="9">
        <v>631</v>
      </c>
      <c r="AI64" s="9">
        <v>683</v>
      </c>
      <c r="AJ64" s="9">
        <v>732</v>
      </c>
      <c r="AK64" s="9">
        <v>802</v>
      </c>
      <c r="AL64" s="9">
        <v>844</v>
      </c>
      <c r="AM64" s="9">
        <v>879</v>
      </c>
      <c r="AN64" s="9">
        <v>926</v>
      </c>
      <c r="AO64" s="9">
        <v>1000</v>
      </c>
      <c r="AP64" s="9">
        <v>1049</v>
      </c>
      <c r="AQ64" s="9">
        <v>1114</v>
      </c>
      <c r="AR64" s="9">
        <v>1189</v>
      </c>
      <c r="AS64" s="9">
        <v>1309</v>
      </c>
    </row>
    <row r="65" spans="1:35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Ukraine</v>
      </c>
      <c r="D65" s="6">
        <f t="shared" si="7"/>
        <v>1308</v>
      </c>
      <c r="E65" s="6">
        <f>IF(COUNTIF(I65:XFD65,"&gt;"&amp;0)=0,,HLOOKUP(COUNTIF(I65:XFD65,"&gt;"&amp;0)-1,I$1:XFD65,A65+1,FALSE))</f>
        <v>1308</v>
      </c>
      <c r="F65" s="7">
        <f>IF(COUNTIF(I65:XFD65,"&gt;"&amp;0)=0,,HLOOKUP(COUNTIF(I65:XFD65,"&gt;"&amp;0)-MIN($F$1+1,COUNTIF(I65:XFD65,"&gt;"&amp;0)),I$1:XFD65,A65+1,FALSE))</f>
        <v>645</v>
      </c>
      <c r="G65" s="8">
        <f t="shared" si="8"/>
        <v>1.1518862810609176</v>
      </c>
      <c r="H65" s="13" t="s">
        <v>129</v>
      </c>
      <c r="I65" s="9">
        <v>145</v>
      </c>
      <c r="J65" s="9">
        <v>196</v>
      </c>
      <c r="K65" s="9">
        <v>310</v>
      </c>
      <c r="L65" s="9">
        <v>356</v>
      </c>
      <c r="M65" s="9">
        <v>475</v>
      </c>
      <c r="N65" s="9">
        <v>548</v>
      </c>
      <c r="O65" s="9">
        <v>645</v>
      </c>
      <c r="P65" s="9">
        <v>794</v>
      </c>
      <c r="Q65" s="9">
        <v>897</v>
      </c>
      <c r="R65" s="9">
        <v>1072</v>
      </c>
      <c r="S65" s="9">
        <v>1225</v>
      </c>
      <c r="T65" s="9">
        <v>1308</v>
      </c>
    </row>
    <row r="66" spans="1:35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Croatia</v>
      </c>
      <c r="D66" s="6">
        <f t="shared" si="7"/>
        <v>1182</v>
      </c>
      <c r="E66" s="6">
        <f>IF(COUNTIF(I66:XFD66,"&gt;"&amp;0)=0,,HLOOKUP(COUNTIF(I66:XFD66,"&gt;"&amp;0)-1,I$1:XFD66,A66+1,FALSE))</f>
        <v>1182</v>
      </c>
      <c r="F66" s="7">
        <f>IF(COUNTIF(I66:XFD66,"&gt;"&amp;0)=0,,HLOOKUP(COUNTIF(I66:XFD66,"&gt;"&amp;0)-MIN($F$1+1,COUNTIF(I66:XFD66,"&gt;"&amp;0)),I$1:XFD66,A66+1,FALSE))</f>
        <v>867</v>
      </c>
      <c r="G66" s="8">
        <f t="shared" si="8"/>
        <v>1.0639462196891967</v>
      </c>
      <c r="H66" s="13" t="s">
        <v>76</v>
      </c>
      <c r="I66" s="9">
        <v>105</v>
      </c>
      <c r="J66" s="9">
        <v>128</v>
      </c>
      <c r="K66" s="9">
        <v>206</v>
      </c>
      <c r="L66" s="9">
        <v>254</v>
      </c>
      <c r="M66" s="9">
        <v>315</v>
      </c>
      <c r="N66" s="9">
        <v>382</v>
      </c>
      <c r="O66" s="9">
        <v>442</v>
      </c>
      <c r="P66" s="9">
        <v>495</v>
      </c>
      <c r="Q66" s="9">
        <v>586</v>
      </c>
      <c r="R66" s="9">
        <v>657</v>
      </c>
      <c r="S66" s="9">
        <v>713</v>
      </c>
      <c r="T66" s="9">
        <v>790</v>
      </c>
      <c r="U66" s="9">
        <v>867</v>
      </c>
      <c r="V66" s="9">
        <v>963</v>
      </c>
      <c r="W66" s="9">
        <v>1011</v>
      </c>
      <c r="X66" s="9">
        <v>1079</v>
      </c>
      <c r="Y66" s="9">
        <v>1126</v>
      </c>
      <c r="Z66" s="9">
        <v>1182</v>
      </c>
    </row>
    <row r="67" spans="1:35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Egypt</v>
      </c>
      <c r="D67" s="6">
        <f t="shared" si="7"/>
        <v>1173</v>
      </c>
      <c r="E67" s="6">
        <f>IF(COUNTIF(I67:XFD67,"&gt;"&amp;0)=0,,HLOOKUP(COUNTIF(I67:XFD67,"&gt;"&amp;0)-1,I$1:XFD67,A67+1,FALSE))</f>
        <v>1173</v>
      </c>
      <c r="F67" s="7">
        <f>IF(COUNTIF(I67:XFD67,"&gt;"&amp;0)=0,,HLOOKUP(COUNTIF(I67:XFD67,"&gt;"&amp;0)-MIN($F$1+1,COUNTIF(I67:XFD67,"&gt;"&amp;0)),I$1:XFD67,A67+1,FALSE))</f>
        <v>710</v>
      </c>
      <c r="G67" s="8">
        <f t="shared" si="8"/>
        <v>1.1056252098384796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  <c r="AA67" s="9">
        <v>779</v>
      </c>
      <c r="AB67" s="9">
        <v>865</v>
      </c>
      <c r="AC67" s="9">
        <v>985</v>
      </c>
      <c r="AD67" s="9">
        <v>1070</v>
      </c>
      <c r="AE67" s="9">
        <v>1173</v>
      </c>
    </row>
    <row r="68" spans="1:35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Estonia</v>
      </c>
      <c r="D68" s="6">
        <f t="shared" si="7"/>
        <v>1097</v>
      </c>
      <c r="E68" s="6">
        <f>IF(COUNTIF(I68:XFD68,"&gt;"&amp;0)=0,,HLOOKUP(COUNTIF(I68:XFD68,"&gt;"&amp;0)-1,I$1:XFD68,A68+1,FALSE))</f>
        <v>1097</v>
      </c>
      <c r="F68" s="7">
        <f>IF(COUNTIF(I68:XFD68,"&gt;"&amp;0)=0,,HLOOKUP(COUNTIF(I68:XFD68,"&gt;"&amp;0)-MIN($F$1+1,COUNTIF(I68:XFD68,"&gt;"&amp;0)),I$1:XFD68,A68+1,FALSE))</f>
        <v>745</v>
      </c>
      <c r="G68" s="8">
        <f t="shared" si="8"/>
        <v>1.080463427222156</v>
      </c>
      <c r="H68" s="13" t="s">
        <v>88</v>
      </c>
      <c r="I68" s="9">
        <v>115</v>
      </c>
      <c r="J68" s="9">
        <v>171</v>
      </c>
      <c r="K68" s="9">
        <v>205</v>
      </c>
      <c r="L68" s="9">
        <v>225</v>
      </c>
      <c r="M68" s="9">
        <v>258</v>
      </c>
      <c r="N68" s="9">
        <v>267</v>
      </c>
      <c r="O68" s="9">
        <v>283</v>
      </c>
      <c r="P68" s="9">
        <v>306</v>
      </c>
      <c r="Q68" s="9">
        <v>326</v>
      </c>
      <c r="R68" s="9">
        <v>352</v>
      </c>
      <c r="S68" s="9">
        <v>369</v>
      </c>
      <c r="T68" s="9">
        <v>404</v>
      </c>
      <c r="U68" s="9">
        <v>538</v>
      </c>
      <c r="V68" s="9">
        <v>575</v>
      </c>
      <c r="W68" s="9">
        <v>645</v>
      </c>
      <c r="X68" s="9">
        <v>679</v>
      </c>
      <c r="Y68" s="9">
        <v>715</v>
      </c>
      <c r="Z68" s="9">
        <v>745</v>
      </c>
      <c r="AA68" s="9">
        <v>779</v>
      </c>
      <c r="AB68" s="9">
        <v>858</v>
      </c>
      <c r="AC68" s="9">
        <v>961</v>
      </c>
      <c r="AD68" s="9">
        <v>1039</v>
      </c>
      <c r="AE68" s="9">
        <v>1097</v>
      </c>
    </row>
    <row r="69" spans="1:35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New Zealand</v>
      </c>
      <c r="D69" s="6">
        <f t="shared" si="7"/>
        <v>1039</v>
      </c>
      <c r="E69" s="6">
        <f>IF(COUNTIF(I69:XFD69,"&gt;"&amp;0)=0,,HLOOKUP(COUNTIF(I69:XFD69,"&gt;"&amp;0)-1,I$1:XFD69,A69+1,FALSE))</f>
        <v>1039</v>
      </c>
      <c r="F69" s="7">
        <f>IF(COUNTIF(I69:XFD69,"&gt;"&amp;0)=0,,HLOOKUP(COUNTIF(I69:XFD69,"&gt;"&amp;0)-MIN($F$1+1,COUNTIF(I69:XFD69,"&gt;"&amp;0)),I$1:XFD69,A69+1,FALSE))</f>
        <v>647</v>
      </c>
      <c r="G69" s="8">
        <f t="shared" si="8"/>
        <v>1.0993658783145639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  <c r="Q69" s="9">
        <v>589</v>
      </c>
      <c r="R69" s="9">
        <v>647</v>
      </c>
      <c r="S69" s="9">
        <v>708</v>
      </c>
      <c r="T69" s="9">
        <v>797</v>
      </c>
      <c r="U69" s="9">
        <v>868</v>
      </c>
      <c r="V69" s="9">
        <v>950</v>
      </c>
      <c r="W69" s="9">
        <v>1039</v>
      </c>
    </row>
    <row r="70" spans="1:35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Morocco</v>
      </c>
      <c r="D70" s="6">
        <f t="shared" ref="D70:D133" si="10">MAX(I70:KU70)</f>
        <v>1021</v>
      </c>
      <c r="E70" s="6">
        <f>IF(COUNTIF(I70:XFD70,"&gt;"&amp;0)=0,,HLOOKUP(COUNTIF(I70:XFD70,"&gt;"&amp;0)-1,I$1:XFD70,A70+1,FALSE))</f>
        <v>1021</v>
      </c>
      <c r="F70" s="7">
        <f>IF(COUNTIF(I70:XFD70,"&gt;"&amp;0)=0,,HLOOKUP(COUNTIF(I70:XFD70,"&gt;"&amp;0)-MIN($F$1+1,COUNTIF(I70:XFD70,"&gt;"&amp;0)),I$1:XFD70,A70+1,FALSE))</f>
        <v>617</v>
      </c>
      <c r="G70" s="8">
        <f t="shared" ref="G70:G133" si="11">IF(COUNTIF(I70:XFD70,"&gt;"&amp;0)=0,,(E70/F70)^(1/MIN(COUNTIF(I70:XFD70,"&gt;"&amp;0)-1,$F$1)))</f>
        <v>1.1059821446055254</v>
      </c>
      <c r="H70" s="13" t="s">
        <v>112</v>
      </c>
      <c r="I70" s="9">
        <v>115</v>
      </c>
      <c r="J70" s="9">
        <v>143</v>
      </c>
      <c r="K70" s="9">
        <v>170</v>
      </c>
      <c r="L70" s="9">
        <v>225</v>
      </c>
      <c r="M70" s="9">
        <v>275</v>
      </c>
      <c r="N70" s="9">
        <v>345</v>
      </c>
      <c r="O70" s="9">
        <v>402</v>
      </c>
      <c r="P70" s="9">
        <v>479</v>
      </c>
      <c r="Q70" s="9">
        <v>556</v>
      </c>
      <c r="R70" s="9">
        <v>617</v>
      </c>
      <c r="S70" s="9">
        <v>654</v>
      </c>
      <c r="T70" s="9">
        <v>708</v>
      </c>
      <c r="U70" s="9">
        <v>791</v>
      </c>
      <c r="V70" s="9">
        <v>919</v>
      </c>
      <c r="W70" s="9">
        <v>1021</v>
      </c>
    </row>
    <row r="71" spans="1:35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Slovenia</v>
      </c>
      <c r="D71" s="6">
        <f t="shared" si="10"/>
        <v>997</v>
      </c>
      <c r="E71" s="6">
        <f>IF(COUNTIF(I71:XFD71,"&gt;"&amp;0)=0,,HLOOKUP(COUNTIF(I71:XFD71,"&gt;"&amp;0)-1,I$1:XFD71,A71+1,FALSE))</f>
        <v>997</v>
      </c>
      <c r="F71" s="7">
        <f>IF(COUNTIF(I71:XFD71,"&gt;"&amp;0)=0,,HLOOKUP(COUNTIF(I71:XFD71,"&gt;"&amp;0)-MIN($F$1+1,COUNTIF(I71:XFD71,"&gt;"&amp;0)),I$1:XFD71,A71+1,FALSE))</f>
        <v>802</v>
      </c>
      <c r="G71" s="8">
        <f t="shared" si="11"/>
        <v>1.0444896912584569</v>
      </c>
      <c r="H71" s="13" t="s">
        <v>141</v>
      </c>
      <c r="I71" s="9">
        <v>141</v>
      </c>
      <c r="J71" s="9">
        <v>181</v>
      </c>
      <c r="K71" s="9">
        <v>219</v>
      </c>
      <c r="L71" s="9">
        <v>253</v>
      </c>
      <c r="M71" s="9">
        <v>275</v>
      </c>
      <c r="N71" s="9">
        <v>275</v>
      </c>
      <c r="O71" s="9">
        <v>286</v>
      </c>
      <c r="P71" s="9">
        <v>341</v>
      </c>
      <c r="Q71" s="9">
        <v>383</v>
      </c>
      <c r="R71" s="9">
        <v>414</v>
      </c>
      <c r="S71" s="9">
        <v>442</v>
      </c>
      <c r="T71" s="9">
        <v>480</v>
      </c>
      <c r="U71" s="9">
        <v>528</v>
      </c>
      <c r="V71" s="9">
        <v>562</v>
      </c>
      <c r="W71" s="9">
        <v>632</v>
      </c>
      <c r="X71" s="9">
        <v>684</v>
      </c>
      <c r="Y71" s="9">
        <v>730</v>
      </c>
      <c r="Z71" s="9">
        <v>756</v>
      </c>
      <c r="AA71" s="9">
        <v>802</v>
      </c>
      <c r="AB71" s="9">
        <v>841</v>
      </c>
      <c r="AC71" s="9">
        <v>897</v>
      </c>
      <c r="AD71" s="9">
        <v>934</v>
      </c>
      <c r="AE71" s="9">
        <v>977</v>
      </c>
      <c r="AF71" s="9">
        <v>997</v>
      </c>
    </row>
    <row r="72" spans="1:35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Iraq</v>
      </c>
      <c r="D72" s="6">
        <f t="shared" si="10"/>
        <v>961</v>
      </c>
      <c r="E72" s="6">
        <f>IF(COUNTIF(I72:XFD72,"&gt;"&amp;0)=0,,HLOOKUP(COUNTIF(I72:XFD72,"&gt;"&amp;0)-1,I$1:XFD72,A72+1,FALSE))</f>
        <v>961</v>
      </c>
      <c r="F72" s="7">
        <f>IF(COUNTIF(I72:XFD72,"&gt;"&amp;0)=0,,HLOOKUP(COUNTIF(I72:XFD72,"&gt;"&amp;0)-MIN($F$1+1,COUNTIF(I72:XFD72,"&gt;"&amp;0)),I$1:XFD72,A72+1,FALSE))</f>
        <v>694</v>
      </c>
      <c r="G72" s="8">
        <f t="shared" si="11"/>
        <v>1.0672662682549741</v>
      </c>
      <c r="H72" s="13" t="s">
        <v>70</v>
      </c>
      <c r="I72" s="9">
        <v>101</v>
      </c>
      <c r="J72" s="9">
        <v>110</v>
      </c>
      <c r="K72" s="9">
        <v>116</v>
      </c>
      <c r="L72" s="9">
        <v>124</v>
      </c>
      <c r="M72" s="9">
        <v>154</v>
      </c>
      <c r="N72" s="9">
        <v>164</v>
      </c>
      <c r="O72" s="9">
        <v>192</v>
      </c>
      <c r="P72" s="9">
        <v>208</v>
      </c>
      <c r="Q72" s="9">
        <v>214</v>
      </c>
      <c r="R72" s="9">
        <v>233</v>
      </c>
      <c r="S72" s="9">
        <v>266</v>
      </c>
      <c r="T72" s="9">
        <v>316</v>
      </c>
      <c r="U72" s="9">
        <v>346</v>
      </c>
      <c r="V72" s="9">
        <v>382</v>
      </c>
      <c r="W72" s="9">
        <v>458</v>
      </c>
      <c r="X72" s="9">
        <v>506</v>
      </c>
      <c r="Y72" s="9">
        <v>547</v>
      </c>
      <c r="Z72" s="9">
        <v>630</v>
      </c>
      <c r="AA72" s="9">
        <v>694</v>
      </c>
      <c r="AB72" s="9">
        <v>728</v>
      </c>
      <c r="AC72" s="9">
        <v>772</v>
      </c>
      <c r="AD72" s="9">
        <v>820</v>
      </c>
      <c r="AE72" s="9">
        <v>878</v>
      </c>
      <c r="AF72" s="9">
        <v>961</v>
      </c>
    </row>
    <row r="73" spans="1:35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Moldova</v>
      </c>
      <c r="D73" s="6">
        <f t="shared" si="10"/>
        <v>864</v>
      </c>
      <c r="E73" s="6">
        <f>IF(COUNTIF(I73:XFD73,"&gt;"&amp;0)=0,,HLOOKUP(COUNTIF(I73:XFD73,"&gt;"&amp;0)-1,I$1:XFD73,A73+1,FALSE))</f>
        <v>864</v>
      </c>
      <c r="F73" s="7">
        <f>IF(COUNTIF(I73:XFD73,"&gt;"&amp;0)=0,,HLOOKUP(COUNTIF(I73:XFD73,"&gt;"&amp;0)-MIN($F$1+1,COUNTIF(I73:XFD73,"&gt;"&amp;0)),I$1:XFD73,A73+1,FALSE))</f>
        <v>353</v>
      </c>
      <c r="G73" s="8">
        <f t="shared" si="11"/>
        <v>1.1960457919440803</v>
      </c>
      <c r="H73" s="13" t="s">
        <v>345</v>
      </c>
      <c r="I73" s="9">
        <v>109</v>
      </c>
      <c r="J73" s="9">
        <v>125</v>
      </c>
      <c r="K73" s="9">
        <v>149</v>
      </c>
      <c r="L73" s="9">
        <v>177</v>
      </c>
      <c r="M73" s="9">
        <v>199</v>
      </c>
      <c r="N73" s="9">
        <v>231</v>
      </c>
      <c r="O73" s="9">
        <v>263</v>
      </c>
      <c r="P73" s="9">
        <v>298</v>
      </c>
      <c r="Q73" s="9">
        <v>353</v>
      </c>
      <c r="R73" s="9">
        <v>423</v>
      </c>
      <c r="S73" s="9">
        <v>505</v>
      </c>
      <c r="T73" s="9">
        <v>591</v>
      </c>
      <c r="U73" s="9">
        <v>752</v>
      </c>
      <c r="V73" s="9">
        <v>864</v>
      </c>
    </row>
    <row r="74" spans="1:35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Armenia</v>
      </c>
      <c r="D74" s="6">
        <f t="shared" si="10"/>
        <v>822</v>
      </c>
      <c r="E74" s="6">
        <f>IF(COUNTIF(I74:XFD74,"&gt;"&amp;0)=0,,HLOOKUP(COUNTIF(I74:XFD74,"&gt;"&amp;0)-1,I$1:XFD74,A74+1,FALSE))</f>
        <v>822</v>
      </c>
      <c r="F74" s="7">
        <f>IF(COUNTIF(I74:XFD74,"&gt;"&amp;0)=0,,HLOOKUP(COUNTIF(I74:XFD74,"&gt;"&amp;0)-MIN($F$1+1,COUNTIF(I74:XFD74,"&gt;"&amp;0)),I$1:XFD74,A74+1,FALSE))</f>
        <v>532</v>
      </c>
      <c r="G74" s="8">
        <f t="shared" si="11"/>
        <v>1.0909178227476117</v>
      </c>
      <c r="H74" s="13" t="s">
        <v>105</v>
      </c>
      <c r="I74" s="9">
        <v>115</v>
      </c>
      <c r="J74" s="9">
        <v>136</v>
      </c>
      <c r="K74" s="9">
        <v>160</v>
      </c>
      <c r="L74" s="9">
        <v>194</v>
      </c>
      <c r="M74" s="9">
        <v>235</v>
      </c>
      <c r="N74" s="9">
        <v>249</v>
      </c>
      <c r="O74" s="9">
        <v>265</v>
      </c>
      <c r="P74" s="9">
        <v>290</v>
      </c>
      <c r="Q74" s="9">
        <v>329</v>
      </c>
      <c r="R74" s="9">
        <v>407</v>
      </c>
      <c r="S74" s="9">
        <v>424</v>
      </c>
      <c r="T74" s="9">
        <v>482</v>
      </c>
      <c r="U74" s="9">
        <v>532</v>
      </c>
      <c r="V74" s="9">
        <v>571</v>
      </c>
      <c r="W74" s="9">
        <v>663</v>
      </c>
      <c r="X74" s="9">
        <v>736</v>
      </c>
      <c r="Y74" s="9">
        <v>770</v>
      </c>
      <c r="Z74" s="9">
        <v>822</v>
      </c>
    </row>
    <row r="75" spans="1:35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Lithuania</v>
      </c>
      <c r="D75" s="6">
        <f t="shared" si="10"/>
        <v>811</v>
      </c>
      <c r="E75" s="6">
        <f>IF(COUNTIF(I75:XFD75,"&gt;"&amp;0)=0,,HLOOKUP(COUNTIF(I75:XFD75,"&gt;"&amp;0)-1,I$1:XFD75,A75+1,FALSE))</f>
        <v>811</v>
      </c>
      <c r="F75" s="7">
        <f>IF(COUNTIF(I75:XFD75,"&gt;"&amp;0)=0,,HLOOKUP(COUNTIF(I75:XFD75,"&gt;"&amp;0)-MIN($F$1+1,COUNTIF(I75:XFD75,"&gt;"&amp;0)),I$1:XFD75,A75+1,FALSE))</f>
        <v>537</v>
      </c>
      <c r="G75" s="8">
        <f t="shared" si="11"/>
        <v>1.0859487098760039</v>
      </c>
      <c r="H75" s="13" t="s">
        <v>93</v>
      </c>
      <c r="I75" s="9">
        <v>143</v>
      </c>
      <c r="J75" s="9">
        <v>179</v>
      </c>
      <c r="K75" s="9">
        <v>209</v>
      </c>
      <c r="L75" s="9">
        <v>274</v>
      </c>
      <c r="M75" s="9">
        <v>299</v>
      </c>
      <c r="N75" s="9">
        <v>358</v>
      </c>
      <c r="O75" s="9">
        <v>394</v>
      </c>
      <c r="P75" s="9">
        <v>460</v>
      </c>
      <c r="Q75" s="9">
        <v>491</v>
      </c>
      <c r="R75" s="9">
        <v>537</v>
      </c>
      <c r="S75" s="9">
        <v>581</v>
      </c>
      <c r="T75" s="9">
        <v>649</v>
      </c>
      <c r="U75" s="9">
        <v>696</v>
      </c>
      <c r="V75" s="9">
        <v>771</v>
      </c>
      <c r="W75" s="9">
        <v>811</v>
      </c>
    </row>
    <row r="76" spans="1:35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Hungary</v>
      </c>
      <c r="D76" s="6">
        <f t="shared" si="10"/>
        <v>733</v>
      </c>
      <c r="E76" s="6">
        <f>IF(COUNTIF(I76:XFD76,"&gt;"&amp;0)=0,,HLOOKUP(COUNTIF(I76:XFD76,"&gt;"&amp;0)-1,I$1:XFD76,A76+1,FALSE))</f>
        <v>733</v>
      </c>
      <c r="F76" s="7">
        <f>IF(COUNTIF(I76:XFD76,"&gt;"&amp;0)=0,,HLOOKUP(COUNTIF(I76:XFD76,"&gt;"&amp;0)-MIN($F$1+1,COUNTIF(I76:XFD76,"&gt;"&amp;0)),I$1:XFD76,A76+1,FALSE))</f>
        <v>492</v>
      </c>
      <c r="G76" s="8">
        <f t="shared" si="11"/>
        <v>1.0829982986733326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  <c r="U76" s="9">
        <v>585</v>
      </c>
      <c r="V76" s="9">
        <v>623</v>
      </c>
      <c r="W76" s="9">
        <v>678</v>
      </c>
      <c r="X76" s="9">
        <v>733</v>
      </c>
    </row>
    <row r="77" spans="1:35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Bahrain</v>
      </c>
      <c r="D77" s="6">
        <f t="shared" si="10"/>
        <v>700</v>
      </c>
      <c r="E77" s="6">
        <f>IF(COUNTIF(I77:XFD77,"&gt;"&amp;0)=0,,HLOOKUP(COUNTIF(I77:XFD77,"&gt;"&amp;0)-1,I$1:XFD77,A77+1,FALSE))</f>
        <v>700</v>
      </c>
      <c r="F77" s="7">
        <f>IF(COUNTIF(I77:XFD77,"&gt;"&amp;0)=0,,HLOOKUP(COUNTIF(I77:XFD77,"&gt;"&amp;0)-MIN($F$1+1,COUNTIF(I77:XFD77,"&gt;"&amp;0)),I$1:XFD77,A77+1,FALSE))</f>
        <v>567</v>
      </c>
      <c r="G77" s="8">
        <f t="shared" si="11"/>
        <v>1.0430448815106326</v>
      </c>
      <c r="H77" s="13" t="s">
        <v>73</v>
      </c>
      <c r="I77" s="9">
        <v>110</v>
      </c>
      <c r="J77" s="9">
        <v>195</v>
      </c>
      <c r="K77" s="9">
        <v>195</v>
      </c>
      <c r="L77" s="9">
        <v>195</v>
      </c>
      <c r="M77" s="9">
        <v>210</v>
      </c>
      <c r="N77" s="9">
        <v>214</v>
      </c>
      <c r="O77" s="9">
        <v>214</v>
      </c>
      <c r="P77" s="9">
        <v>228</v>
      </c>
      <c r="Q77" s="9">
        <v>256</v>
      </c>
      <c r="R77" s="9">
        <v>278</v>
      </c>
      <c r="S77" s="9">
        <v>285</v>
      </c>
      <c r="T77" s="9">
        <v>305</v>
      </c>
      <c r="U77" s="9">
        <v>334</v>
      </c>
      <c r="V77" s="9">
        <v>377</v>
      </c>
      <c r="W77" s="9">
        <v>392</v>
      </c>
      <c r="X77" s="9">
        <v>419</v>
      </c>
      <c r="Y77" s="9">
        <v>458</v>
      </c>
      <c r="Z77" s="9">
        <v>466</v>
      </c>
      <c r="AA77" s="9">
        <v>476</v>
      </c>
      <c r="AB77" s="9">
        <v>499</v>
      </c>
      <c r="AC77" s="9">
        <v>515</v>
      </c>
      <c r="AD77" s="9">
        <v>567</v>
      </c>
      <c r="AE77" s="9">
        <v>569</v>
      </c>
      <c r="AF77" s="9">
        <v>643</v>
      </c>
      <c r="AG77" s="9">
        <v>672</v>
      </c>
      <c r="AH77" s="9">
        <v>688</v>
      </c>
      <c r="AI77" s="9">
        <v>700</v>
      </c>
    </row>
    <row r="78" spans="1:35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Bosnia and Herzegovina</v>
      </c>
      <c r="D78" s="6">
        <f t="shared" si="10"/>
        <v>654</v>
      </c>
      <c r="E78" s="6">
        <f>IF(COUNTIF(I78:XFD78,"&gt;"&amp;0)=0,,HLOOKUP(COUNTIF(I78:XFD78,"&gt;"&amp;0)-1,I$1:XFD78,A78+1,FALSE))</f>
        <v>654</v>
      </c>
      <c r="F78" s="7">
        <f>IF(COUNTIF(I78:XFD78,"&gt;"&amp;0)=0,,HLOOKUP(COUNTIF(I78:XFD78,"&gt;"&amp;0)-MIN($F$1+1,COUNTIF(I78:XFD78,"&gt;"&amp;0)),I$1:XFD78,A78+1,FALSE))</f>
        <v>420</v>
      </c>
      <c r="G78" s="8">
        <f t="shared" si="11"/>
        <v>1.0926113096228396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  <c r="S78" s="9">
        <v>459</v>
      </c>
      <c r="T78" s="9">
        <v>533</v>
      </c>
      <c r="U78" s="9">
        <v>579</v>
      </c>
      <c r="V78" s="9">
        <v>624</v>
      </c>
      <c r="W78" s="9">
        <v>654</v>
      </c>
    </row>
    <row r="79" spans="1:35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Cameroon</v>
      </c>
      <c r="D79" s="6">
        <f t="shared" si="10"/>
        <v>650</v>
      </c>
      <c r="E79" s="6">
        <f>IF(COUNTIF(I79:XFD79,"&gt;"&amp;0)=0,,HLOOKUP(COUNTIF(I79:XFD79,"&gt;"&amp;0)-1,I$1:XFD79,A79+1,FALSE))</f>
        <v>650</v>
      </c>
      <c r="F79" s="7">
        <f>IF(COUNTIF(I79:XFD79,"&gt;"&amp;0)=0,,HLOOKUP(COUNTIF(I79:XFD79,"&gt;"&amp;0)-MIN($F$1+1,COUNTIF(I79:XFD79,"&gt;"&amp;0)),I$1:XFD79,A79+1,FALSE))</f>
        <v>193</v>
      </c>
      <c r="G79" s="8">
        <f t="shared" si="11"/>
        <v>1.2748855817721176</v>
      </c>
      <c r="H79" s="13" t="s">
        <v>157</v>
      </c>
      <c r="I79" s="9">
        <v>139</v>
      </c>
      <c r="J79" s="9">
        <v>139</v>
      </c>
      <c r="K79" s="9">
        <v>193</v>
      </c>
      <c r="L79" s="9">
        <v>233</v>
      </c>
      <c r="M79" s="9">
        <v>306</v>
      </c>
      <c r="N79" s="9">
        <v>509</v>
      </c>
      <c r="O79" s="9">
        <v>555</v>
      </c>
      <c r="P79" s="9">
        <v>650</v>
      </c>
    </row>
    <row r="80" spans="1:35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Azerbaijan</v>
      </c>
      <c r="D80" s="6">
        <f t="shared" si="10"/>
        <v>584</v>
      </c>
      <c r="E80" s="6">
        <f>IF(COUNTIF(I80:XFD80,"&gt;"&amp;0)=0,,HLOOKUP(COUNTIF(I80:XFD80,"&gt;"&amp;0)-1,I$1:XFD80,A80+1,FALSE))</f>
        <v>584</v>
      </c>
      <c r="F80" s="7">
        <f>IF(COUNTIF(I80:XFD80,"&gt;"&amp;0)=0,,HLOOKUP(COUNTIF(I80:XFD80,"&gt;"&amp;0)-MIN($F$1+1,COUNTIF(I80:XFD80,"&gt;"&amp;0)),I$1:XFD80,A80+1,FALSE))</f>
        <v>298</v>
      </c>
      <c r="G80" s="8">
        <f t="shared" si="11"/>
        <v>1.1440350141509845</v>
      </c>
      <c r="H80" s="13" t="s">
        <v>104</v>
      </c>
      <c r="I80" s="9">
        <v>122</v>
      </c>
      <c r="J80" s="9">
        <v>165</v>
      </c>
      <c r="K80" s="9">
        <v>182</v>
      </c>
      <c r="L80" s="9">
        <v>209</v>
      </c>
      <c r="M80" s="9">
        <v>273</v>
      </c>
      <c r="N80" s="9">
        <v>298</v>
      </c>
      <c r="O80" s="9">
        <v>359</v>
      </c>
      <c r="P80" s="9">
        <v>400</v>
      </c>
      <c r="Q80" s="9">
        <v>443</v>
      </c>
      <c r="R80" s="9">
        <v>521</v>
      </c>
      <c r="S80" s="9">
        <v>584</v>
      </c>
    </row>
    <row r="81" spans="1:31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Kazakhstan</v>
      </c>
      <c r="D81" s="6">
        <f t="shared" si="10"/>
        <v>584</v>
      </c>
      <c r="E81" s="6">
        <f>IF(COUNTIF(I81:XFD81,"&gt;"&amp;0)=0,,HLOOKUP(COUNTIF(I81:XFD81,"&gt;"&amp;0)-1,I$1:XFD81,A81+1,FALSE))</f>
        <v>584</v>
      </c>
      <c r="F81" s="7">
        <f>IF(COUNTIF(I81:XFD81,"&gt;"&amp;0)=0,,HLOOKUP(COUNTIF(I81:XFD81,"&gt;"&amp;0)-MIN($F$1+1,COUNTIF(I81:XFD81,"&gt;"&amp;0)),I$1:XFD81,A81+1,FALSE))</f>
        <v>343</v>
      </c>
      <c r="G81" s="8">
        <f t="shared" si="11"/>
        <v>1.1123046310891671</v>
      </c>
      <c r="H81" s="13" t="s">
        <v>413</v>
      </c>
      <c r="I81" s="9">
        <v>111</v>
      </c>
      <c r="J81" s="9">
        <v>150</v>
      </c>
      <c r="K81" s="9">
        <v>228</v>
      </c>
      <c r="L81" s="9">
        <v>284</v>
      </c>
      <c r="M81" s="9">
        <v>302</v>
      </c>
      <c r="N81" s="9">
        <v>343</v>
      </c>
      <c r="O81" s="9">
        <v>380</v>
      </c>
      <c r="P81" s="9">
        <v>435</v>
      </c>
      <c r="Q81" s="9">
        <v>464</v>
      </c>
      <c r="R81" s="9">
        <v>531</v>
      </c>
      <c r="S81" s="9">
        <v>584</v>
      </c>
    </row>
    <row r="82" spans="1:31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Tunisia</v>
      </c>
      <c r="D82" s="6">
        <f t="shared" si="10"/>
        <v>574</v>
      </c>
      <c r="E82" s="6">
        <f>IF(COUNTIF(I82:XFD82,"&gt;"&amp;0)=0,,HLOOKUP(COUNTIF(I82:XFD82,"&gt;"&amp;0)-1,I$1:XFD82,A82+1,FALSE))</f>
        <v>574</v>
      </c>
      <c r="F82" s="7">
        <f>IF(COUNTIF(I82:XFD82,"&gt;"&amp;0)=0,,HLOOKUP(COUNTIF(I82:XFD82,"&gt;"&amp;0)-MIN($F$1+1,COUNTIF(I82:XFD82,"&gt;"&amp;0)),I$1:XFD82,A82+1,FALSE))</f>
        <v>394</v>
      </c>
      <c r="G82" s="8">
        <f t="shared" si="11"/>
        <v>1.0781597983038405</v>
      </c>
      <c r="H82" s="13" t="s">
        <v>138</v>
      </c>
      <c r="I82" s="9">
        <v>114</v>
      </c>
      <c r="J82" s="9">
        <v>173</v>
      </c>
      <c r="K82" s="9">
        <v>197</v>
      </c>
      <c r="L82" s="9">
        <v>227</v>
      </c>
      <c r="M82" s="9">
        <v>278</v>
      </c>
      <c r="N82" s="9">
        <v>312</v>
      </c>
      <c r="O82" s="9">
        <v>312</v>
      </c>
      <c r="P82" s="9">
        <v>394</v>
      </c>
      <c r="Q82" s="9">
        <v>423</v>
      </c>
      <c r="R82" s="9">
        <v>455</v>
      </c>
      <c r="S82" s="9">
        <v>495</v>
      </c>
      <c r="T82" s="9">
        <v>553</v>
      </c>
      <c r="U82" s="9">
        <v>574</v>
      </c>
    </row>
    <row r="83" spans="1:31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Belarus</v>
      </c>
      <c r="D83" s="6">
        <f t="shared" si="10"/>
        <v>562</v>
      </c>
      <c r="E83" s="6">
        <f>IF(COUNTIF(I83:XFD83,"&gt;"&amp;0)=0,,HLOOKUP(COUNTIF(I83:XFD83,"&gt;"&amp;0)-1,I$1:XFD83,A83+1,FALSE))</f>
        <v>562</v>
      </c>
      <c r="F83" s="7">
        <f>IF(COUNTIF(I83:XFD83,"&gt;"&amp;0)=0,,HLOOKUP(COUNTIF(I83:XFD83,"&gt;"&amp;0)-MIN($F$1+1,COUNTIF(I83:XFD83,"&gt;"&amp;0)),I$1:XFD83,A83+1,FALSE))</f>
        <v>152</v>
      </c>
      <c r="G83" s="8">
        <f t="shared" si="11"/>
        <v>1.2989084602547323</v>
      </c>
      <c r="H83" s="13" t="s">
        <v>91</v>
      </c>
      <c r="I83" s="9">
        <v>152</v>
      </c>
      <c r="J83" s="9">
        <v>152</v>
      </c>
      <c r="K83" s="9">
        <v>163</v>
      </c>
      <c r="L83" s="9">
        <v>304</v>
      </c>
      <c r="M83" s="9">
        <v>351</v>
      </c>
      <c r="N83" s="9">
        <v>440</v>
      </c>
      <c r="O83" s="9">
        <v>562</v>
      </c>
    </row>
    <row r="84" spans="1:31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Kuwait</v>
      </c>
      <c r="D84" s="6">
        <f t="shared" si="10"/>
        <v>556</v>
      </c>
      <c r="E84" s="6">
        <f>IF(COUNTIF(I84:XFD84,"&gt;"&amp;0)=0,,HLOOKUP(COUNTIF(I84:XFD84,"&gt;"&amp;0)-1,I$1:XFD84,A84+1,FALSE))</f>
        <v>556</v>
      </c>
      <c r="F84" s="7">
        <f>IF(COUNTIF(I84:XFD84,"&gt;"&amp;0)=0,,HLOOKUP(COUNTIF(I84:XFD84,"&gt;"&amp;0)-MIN($F$1+1,COUNTIF(I84:XFD84,"&gt;"&amp;0)),I$1:XFD84,A84+1,FALSE))</f>
        <v>289</v>
      </c>
      <c r="G84" s="8">
        <f t="shared" si="11"/>
        <v>1.1398176816366932</v>
      </c>
      <c r="H84" s="13" t="s">
        <v>74</v>
      </c>
      <c r="I84" s="9">
        <v>104</v>
      </c>
      <c r="J84" s="9">
        <v>112</v>
      </c>
      <c r="K84" s="9">
        <v>123</v>
      </c>
      <c r="L84" s="9">
        <v>130</v>
      </c>
      <c r="M84" s="9">
        <v>142</v>
      </c>
      <c r="N84" s="9">
        <v>148</v>
      </c>
      <c r="O84" s="9">
        <v>159</v>
      </c>
      <c r="P84" s="9">
        <v>176</v>
      </c>
      <c r="Q84" s="9">
        <v>188</v>
      </c>
      <c r="R84" s="9">
        <v>189</v>
      </c>
      <c r="S84" s="9">
        <v>191</v>
      </c>
      <c r="T84" s="9">
        <v>195</v>
      </c>
      <c r="U84" s="9">
        <v>208</v>
      </c>
      <c r="V84" s="9">
        <v>225</v>
      </c>
      <c r="W84" s="9">
        <v>235</v>
      </c>
      <c r="X84" s="9">
        <v>255</v>
      </c>
      <c r="Y84" s="9">
        <v>266</v>
      </c>
      <c r="Z84" s="9">
        <v>289</v>
      </c>
      <c r="AA84" s="9">
        <v>317</v>
      </c>
      <c r="AB84" s="9">
        <v>342</v>
      </c>
      <c r="AC84" s="9">
        <v>417</v>
      </c>
      <c r="AD84" s="9">
        <v>479</v>
      </c>
      <c r="AE84" s="9">
        <v>556</v>
      </c>
    </row>
    <row r="85" spans="1:31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North Macedonia</v>
      </c>
      <c r="D85" s="6">
        <f t="shared" si="10"/>
        <v>555</v>
      </c>
      <c r="E85" s="6">
        <f>IF(COUNTIF(I85:XFD85,"&gt;"&amp;0)=0,,HLOOKUP(COUNTIF(I85:XFD85,"&gt;"&amp;0)-1,I$1:XFD85,A85+1,FALSE))</f>
        <v>555</v>
      </c>
      <c r="F85" s="7">
        <f>IF(COUNTIF(I85:XFD85,"&gt;"&amp;0)=0,,HLOOKUP(COUNTIF(I85:XFD85,"&gt;"&amp;0)-MIN($F$1+1,COUNTIF(I85:XFD85,"&gt;"&amp;0)),I$1:XFD85,A85+1,FALSE))</f>
        <v>329</v>
      </c>
      <c r="G85" s="8">
        <f t="shared" si="11"/>
        <v>1.110246510940647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</row>
    <row r="86" spans="1:31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Latvia</v>
      </c>
      <c r="D86" s="6">
        <f t="shared" si="10"/>
        <v>533</v>
      </c>
      <c r="E86" s="6">
        <f>IF(COUNTIF(I86:XFD86,"&gt;"&amp;0)=0,,HLOOKUP(COUNTIF(I86:XFD86,"&gt;"&amp;0)-1,I$1:XFD86,A86+1,FALSE))</f>
        <v>533</v>
      </c>
      <c r="F86" s="7">
        <f>IF(COUNTIF(I86:XFD86,"&gt;"&amp;0)=0,,HLOOKUP(COUNTIF(I86:XFD86,"&gt;"&amp;0)-MIN($F$1+1,COUNTIF(I86:XFD86,"&gt;"&amp;0)),I$1:XFD86,A86+1,FALSE))</f>
        <v>398</v>
      </c>
      <c r="G86" s="8">
        <f t="shared" si="11"/>
        <v>1.0601536853314903</v>
      </c>
      <c r="H86" s="13" t="s">
        <v>111</v>
      </c>
      <c r="I86" s="9">
        <v>111</v>
      </c>
      <c r="J86" s="9">
        <v>124</v>
      </c>
      <c r="K86" s="9">
        <v>139</v>
      </c>
      <c r="L86" s="9">
        <v>180</v>
      </c>
      <c r="M86" s="9">
        <v>197</v>
      </c>
      <c r="N86" s="9">
        <v>221</v>
      </c>
      <c r="O86" s="9">
        <v>244</v>
      </c>
      <c r="P86" s="9">
        <v>280</v>
      </c>
      <c r="Q86" s="9">
        <v>305</v>
      </c>
      <c r="R86" s="9">
        <v>347</v>
      </c>
      <c r="S86" s="9">
        <v>376</v>
      </c>
      <c r="T86" s="9">
        <v>398</v>
      </c>
      <c r="U86" s="9">
        <v>446</v>
      </c>
      <c r="V86" s="9">
        <v>458</v>
      </c>
      <c r="W86" s="9">
        <v>493</v>
      </c>
      <c r="X86" s="9">
        <v>509</v>
      </c>
      <c r="Y86" s="9">
        <v>533</v>
      </c>
    </row>
    <row r="87" spans="1:31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Bulgaria</v>
      </c>
      <c r="D87" s="6">
        <f t="shared" si="10"/>
        <v>531</v>
      </c>
      <c r="E87" s="6">
        <f>IF(COUNTIF(I87:XFD87,"&gt;"&amp;0)=0,,HLOOKUP(COUNTIF(I87:XFD87,"&gt;"&amp;0)-1,I$1:XFD87,A87+1,FALSE))</f>
        <v>531</v>
      </c>
      <c r="F87" s="7">
        <f>IF(COUNTIF(I87:XFD87,"&gt;"&amp;0)=0,,HLOOKUP(COUNTIF(I87:XFD87,"&gt;"&amp;0)-MIN($F$1+1,COUNTIF(I87:XFD87,"&gt;"&amp;0)),I$1:XFD87,A87+1,FALSE))</f>
        <v>399</v>
      </c>
      <c r="G87" s="8">
        <f t="shared" si="11"/>
        <v>1.0588253368573306</v>
      </c>
      <c r="H87" s="13" t="s">
        <v>199</v>
      </c>
      <c r="I87" s="9">
        <v>127</v>
      </c>
      <c r="J87" s="9">
        <v>163</v>
      </c>
      <c r="K87" s="9">
        <v>187</v>
      </c>
      <c r="L87" s="9">
        <v>201</v>
      </c>
      <c r="M87" s="9">
        <v>218</v>
      </c>
      <c r="N87" s="9">
        <v>242</v>
      </c>
      <c r="O87" s="9">
        <v>264</v>
      </c>
      <c r="P87" s="9">
        <v>293</v>
      </c>
      <c r="Q87" s="9">
        <v>331</v>
      </c>
      <c r="R87" s="9">
        <v>346</v>
      </c>
      <c r="S87" s="9">
        <v>359</v>
      </c>
      <c r="T87" s="9">
        <v>399</v>
      </c>
      <c r="U87" s="9">
        <v>422</v>
      </c>
      <c r="V87" s="9">
        <v>457</v>
      </c>
      <c r="W87" s="9">
        <v>485</v>
      </c>
      <c r="X87" s="9">
        <v>503</v>
      </c>
      <c r="Y87" s="9">
        <v>531</v>
      </c>
    </row>
    <row r="88" spans="1:31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Lebanon</v>
      </c>
      <c r="D88" s="6">
        <f t="shared" si="10"/>
        <v>527</v>
      </c>
      <c r="E88" s="6">
        <f>IF(COUNTIF(I88:XFD88,"&gt;"&amp;0)=0,,HLOOKUP(COUNTIF(I88:XFD88,"&gt;"&amp;0)-1,I$1:XFD88,A88+1,FALSE))</f>
        <v>527</v>
      </c>
      <c r="F88" s="7">
        <f>IF(COUNTIF(I88:XFD88,"&gt;"&amp;0)=0,,HLOOKUP(COUNTIF(I88:XFD88,"&gt;"&amp;0)-MIN($F$1+1,COUNTIF(I88:XFD88,"&gt;"&amp;0)),I$1:XFD88,A88+1,FALSE))</f>
        <v>470</v>
      </c>
      <c r="G88" s="8">
        <f t="shared" si="11"/>
        <v>1.0231576398698783</v>
      </c>
      <c r="H88" s="13" t="s">
        <v>67</v>
      </c>
      <c r="I88" s="9">
        <v>110</v>
      </c>
      <c r="J88" s="9">
        <v>110</v>
      </c>
      <c r="K88" s="9">
        <v>120</v>
      </c>
      <c r="L88" s="9">
        <v>133</v>
      </c>
      <c r="M88" s="9">
        <v>157</v>
      </c>
      <c r="N88" s="9">
        <v>163</v>
      </c>
      <c r="O88" s="9">
        <v>187</v>
      </c>
      <c r="P88" s="9">
        <v>248</v>
      </c>
      <c r="Q88" s="9">
        <v>267</v>
      </c>
      <c r="R88" s="9">
        <v>318</v>
      </c>
      <c r="S88" s="9">
        <v>333</v>
      </c>
      <c r="T88" s="9">
        <v>368</v>
      </c>
      <c r="U88" s="9">
        <v>391</v>
      </c>
      <c r="V88" s="9">
        <v>412</v>
      </c>
      <c r="W88" s="9">
        <v>438</v>
      </c>
      <c r="X88" s="9">
        <v>446</v>
      </c>
      <c r="Y88" s="9">
        <v>470</v>
      </c>
      <c r="Z88" s="9">
        <v>479</v>
      </c>
      <c r="AA88" s="9">
        <v>494</v>
      </c>
      <c r="AB88" s="9">
        <v>508</v>
      </c>
      <c r="AC88" s="9">
        <v>520</v>
      </c>
      <c r="AD88" s="9">
        <v>527</v>
      </c>
    </row>
    <row r="89" spans="1:31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Andorra</v>
      </c>
      <c r="D89" s="6">
        <f t="shared" si="10"/>
        <v>501</v>
      </c>
      <c r="E89" s="6">
        <f>IF(COUNTIF(I89:XFD89,"&gt;"&amp;0)=0,,HLOOKUP(COUNTIF(I89:XFD89,"&gt;"&amp;0)-1,I$1:XFD89,A89+1,FALSE))</f>
        <v>501</v>
      </c>
      <c r="F89" s="7">
        <f>IF(COUNTIF(I89:XFD89,"&gt;"&amp;0)=0,,HLOOKUP(COUNTIF(I89:XFD89,"&gt;"&amp;0)-MIN($F$1+1,COUNTIF(I89:XFD89,"&gt;"&amp;0)),I$1:XFD89,A89+1,FALSE))</f>
        <v>376</v>
      </c>
      <c r="G89" s="8">
        <f t="shared" si="11"/>
        <v>1.0590829493384462</v>
      </c>
      <c r="H89" s="13" t="s">
        <v>109</v>
      </c>
      <c r="I89" s="9">
        <v>113</v>
      </c>
      <c r="J89" s="9">
        <v>133</v>
      </c>
      <c r="K89" s="9">
        <v>164</v>
      </c>
      <c r="L89" s="9">
        <v>188</v>
      </c>
      <c r="M89" s="9">
        <v>224</v>
      </c>
      <c r="N89" s="9">
        <v>267</v>
      </c>
      <c r="O89" s="9">
        <v>308</v>
      </c>
      <c r="P89" s="9">
        <v>334</v>
      </c>
      <c r="Q89" s="9">
        <v>370</v>
      </c>
      <c r="R89" s="9">
        <v>376</v>
      </c>
      <c r="S89" s="9">
        <v>390</v>
      </c>
      <c r="T89" s="9">
        <v>428</v>
      </c>
      <c r="U89" s="9">
        <v>439</v>
      </c>
      <c r="V89" s="9">
        <v>466</v>
      </c>
      <c r="W89" s="9">
        <v>501</v>
      </c>
    </row>
    <row r="90" spans="1:31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Slovakia</v>
      </c>
      <c r="D90" s="6">
        <f t="shared" si="10"/>
        <v>485</v>
      </c>
      <c r="E90" s="6">
        <f>IF(COUNTIF(I90:XFD90,"&gt;"&amp;0)=0,,HLOOKUP(COUNTIF(I90:XFD90,"&gt;"&amp;0)-1,I$1:XFD90,A90+1,FALSE))</f>
        <v>485</v>
      </c>
      <c r="F90" s="7">
        <f>IF(COUNTIF(I90:XFD90,"&gt;"&amp;0)=0,,HLOOKUP(COUNTIF(I90:XFD90,"&gt;"&amp;0)-MIN($F$1+1,COUNTIF(I90:XFD90,"&gt;"&amp;0)),I$1:XFD90,A90+1,FALSE))</f>
        <v>363</v>
      </c>
      <c r="G90" s="8">
        <f t="shared" si="11"/>
        <v>1.0596611755666114</v>
      </c>
      <c r="H90" s="13" t="s">
        <v>162</v>
      </c>
      <c r="I90" s="9">
        <v>105</v>
      </c>
      <c r="J90" s="9">
        <v>123</v>
      </c>
      <c r="K90" s="9">
        <v>137</v>
      </c>
      <c r="L90" s="9">
        <v>178</v>
      </c>
      <c r="M90" s="9">
        <v>185</v>
      </c>
      <c r="N90" s="9">
        <v>186</v>
      </c>
      <c r="O90" s="9">
        <v>204</v>
      </c>
      <c r="P90" s="9">
        <v>216</v>
      </c>
      <c r="Q90" s="9">
        <v>226</v>
      </c>
      <c r="R90" s="9">
        <v>269</v>
      </c>
      <c r="S90" s="9">
        <v>292</v>
      </c>
      <c r="T90" s="9">
        <v>314</v>
      </c>
      <c r="U90" s="9">
        <v>336</v>
      </c>
      <c r="V90" s="9">
        <v>363</v>
      </c>
      <c r="W90" s="9">
        <v>400</v>
      </c>
      <c r="X90" s="9">
        <v>426</v>
      </c>
      <c r="Y90" s="9">
        <v>450</v>
      </c>
      <c r="Z90" s="9">
        <v>471</v>
      </c>
      <c r="AA90" s="9">
        <v>485</v>
      </c>
    </row>
    <row r="91" spans="1:31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Costa Rica</v>
      </c>
      <c r="D91" s="6">
        <f t="shared" si="10"/>
        <v>454</v>
      </c>
      <c r="E91" s="6">
        <f>IF(COUNTIF(I91:XFD91,"&gt;"&amp;0)=0,,HLOOKUP(COUNTIF(I91:XFD91,"&gt;"&amp;0)-1,I$1:XFD91,A91+1,FALSE))</f>
        <v>454</v>
      </c>
      <c r="F91" s="7">
        <f>IF(COUNTIF(I91:XFD91,"&gt;"&amp;0)=0,,HLOOKUP(COUNTIF(I91:XFD91,"&gt;"&amp;0)-MIN($F$1+1,COUNTIF(I91:XFD91,"&gt;"&amp;0)),I$1:XFD91,A91+1,FALSE))</f>
        <v>347</v>
      </c>
      <c r="G91" s="8">
        <f t="shared" si="11"/>
        <v>1.0552254952040518</v>
      </c>
      <c r="H91" s="13" t="s">
        <v>159</v>
      </c>
      <c r="I91" s="9">
        <v>117</v>
      </c>
      <c r="J91" s="9">
        <v>134</v>
      </c>
      <c r="K91" s="9">
        <v>158</v>
      </c>
      <c r="L91" s="9">
        <v>177</v>
      </c>
      <c r="M91" s="9">
        <v>201</v>
      </c>
      <c r="N91" s="9">
        <v>231</v>
      </c>
      <c r="O91" s="9">
        <v>263</v>
      </c>
      <c r="P91" s="9">
        <v>295</v>
      </c>
      <c r="Q91" s="9">
        <v>314</v>
      </c>
      <c r="R91" s="9">
        <v>330</v>
      </c>
      <c r="S91" s="9">
        <v>347</v>
      </c>
      <c r="T91" s="9">
        <v>375</v>
      </c>
      <c r="U91" s="9">
        <v>396</v>
      </c>
      <c r="V91" s="9">
        <v>416</v>
      </c>
      <c r="W91" s="9">
        <v>435</v>
      </c>
      <c r="X91" s="9">
        <v>454</v>
      </c>
    </row>
    <row r="92" spans="1:31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Cyprus</v>
      </c>
      <c r="D92" s="6">
        <f t="shared" si="10"/>
        <v>446</v>
      </c>
      <c r="E92" s="6">
        <f>IF(COUNTIF(I92:XFD92,"&gt;"&amp;0)=0,,HLOOKUP(COUNTIF(I92:XFD92,"&gt;"&amp;0)-1,I$1:XFD92,A92+1,FALSE))</f>
        <v>446</v>
      </c>
      <c r="F92" s="7">
        <f>IF(COUNTIF(I92:XFD92,"&gt;"&amp;0)=0,,HLOOKUP(COUNTIF(I92:XFD92,"&gt;"&amp;0)-MIN($F$1+1,COUNTIF(I92:XFD92,"&gt;"&amp;0)),I$1:XFD92,A92+1,FALSE))</f>
        <v>262</v>
      </c>
      <c r="G92" s="8">
        <f t="shared" si="11"/>
        <v>1.1122610101591619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  <c r="V92" s="9">
        <v>446</v>
      </c>
    </row>
    <row r="93" spans="1:31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Taiwan*</v>
      </c>
      <c r="D93" s="6">
        <f t="shared" si="10"/>
        <v>363</v>
      </c>
      <c r="E93" s="6">
        <f>IF(COUNTIF(I93:XFD93,"&gt;"&amp;0)=0,,HLOOKUP(COUNTIF(I93:XFD93,"&gt;"&amp;0)-1,I$1:XFD93,A93+1,FALSE))</f>
        <v>363</v>
      </c>
      <c r="F93" s="7">
        <f>IF(COUNTIF(I93:XFD93,"&gt;"&amp;0)=0,,HLOOKUP(COUNTIF(I93:XFD93,"&gt;"&amp;0)-MIN($F$1+1,COUNTIF(I93:XFD93,"&gt;"&amp;0)),I$1:XFD93,A93+1,FALSE))</f>
        <v>322</v>
      </c>
      <c r="G93" s="8">
        <f t="shared" si="11"/>
        <v>1.0242598536388992</v>
      </c>
      <c r="H93" s="13" t="s">
        <v>342</v>
      </c>
      <c r="I93" s="9">
        <v>100</v>
      </c>
      <c r="J93" s="9">
        <v>108</v>
      </c>
      <c r="K93" s="9">
        <v>135</v>
      </c>
      <c r="L93" s="9">
        <v>153</v>
      </c>
      <c r="M93" s="9">
        <v>169</v>
      </c>
      <c r="N93" s="9">
        <v>195</v>
      </c>
      <c r="O93" s="9">
        <v>215</v>
      </c>
      <c r="P93" s="9">
        <v>235</v>
      </c>
      <c r="Q93" s="9">
        <v>252</v>
      </c>
      <c r="R93" s="9">
        <v>267</v>
      </c>
      <c r="S93" s="9">
        <v>283</v>
      </c>
      <c r="T93" s="9">
        <v>298</v>
      </c>
      <c r="U93" s="9">
        <v>306</v>
      </c>
      <c r="V93" s="9">
        <v>322</v>
      </c>
      <c r="W93" s="9">
        <v>329</v>
      </c>
      <c r="X93" s="9">
        <v>339</v>
      </c>
      <c r="Y93" s="9">
        <v>348</v>
      </c>
      <c r="Z93" s="9">
        <v>355</v>
      </c>
      <c r="AA93" s="9">
        <v>363</v>
      </c>
    </row>
    <row r="94" spans="1:31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Albania</v>
      </c>
      <c r="D94" s="6">
        <f t="shared" si="10"/>
        <v>361</v>
      </c>
      <c r="E94" s="6">
        <f>IF(COUNTIF(I94:XFD94,"&gt;"&amp;0)=0,,HLOOKUP(COUNTIF(I94:XFD94,"&gt;"&amp;0)-1,I$1:XFD94,A94+1,FALSE))</f>
        <v>361</v>
      </c>
      <c r="F94" s="7">
        <f>IF(COUNTIF(I94:XFD94,"&gt;"&amp;0)=0,,HLOOKUP(COUNTIF(I94:XFD94,"&gt;"&amp;0)-MIN($F$1+1,COUNTIF(I94:XFD94,"&gt;"&amp;0)),I$1:XFD94,A94+1,FALSE))</f>
        <v>243</v>
      </c>
      <c r="G94" s="8">
        <f t="shared" si="11"/>
        <v>1.0823810637118894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  <c r="R94" s="9">
        <v>259</v>
      </c>
      <c r="S94" s="9">
        <v>277</v>
      </c>
      <c r="T94" s="9">
        <v>304</v>
      </c>
      <c r="U94" s="9">
        <v>333</v>
      </c>
      <c r="V94" s="9">
        <v>361</v>
      </c>
    </row>
    <row r="95" spans="1:31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Afghanistan</v>
      </c>
      <c r="D95" s="6">
        <f t="shared" si="10"/>
        <v>349</v>
      </c>
      <c r="E95" s="6">
        <f>IF(COUNTIF(I95:XFD95,"&gt;"&amp;0)=0,,HLOOKUP(COUNTIF(I95:XFD95,"&gt;"&amp;0)-1,I$1:XFD95,A95+1,FALSE))</f>
        <v>349</v>
      </c>
      <c r="F95" s="7">
        <f>IF(COUNTIF(I95:XFD95,"&gt;"&amp;0)=0,,HLOOKUP(COUNTIF(I95:XFD95,"&gt;"&amp;0)-MIN($F$1+1,COUNTIF(I95:XFD95,"&gt;"&amp;0)),I$1:XFD95,A95+1,FALSE))</f>
        <v>174</v>
      </c>
      <c r="G95" s="8">
        <f t="shared" si="11"/>
        <v>1.149357768953325</v>
      </c>
      <c r="H95" s="13" t="s">
        <v>72</v>
      </c>
      <c r="I95" s="9">
        <v>110</v>
      </c>
      <c r="J95" s="9">
        <v>110</v>
      </c>
      <c r="K95" s="9">
        <v>120</v>
      </c>
      <c r="L95" s="9">
        <v>170</v>
      </c>
      <c r="M95" s="9">
        <v>174</v>
      </c>
      <c r="N95" s="9">
        <v>237</v>
      </c>
      <c r="O95" s="9">
        <v>273</v>
      </c>
      <c r="P95" s="9">
        <v>281</v>
      </c>
      <c r="Q95" s="9">
        <v>299</v>
      </c>
      <c r="R95" s="9">
        <v>349</v>
      </c>
    </row>
    <row r="96" spans="1:31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Burkina Faso</v>
      </c>
      <c r="D96" s="6">
        <f t="shared" si="10"/>
        <v>345</v>
      </c>
      <c r="E96" s="6">
        <f>IF(COUNTIF(I96:XFD96,"&gt;"&amp;0)=0,,HLOOKUP(COUNTIF(I96:XFD96,"&gt;"&amp;0)-1,I$1:XFD96,A96+1,FALSE))</f>
        <v>345</v>
      </c>
      <c r="F96" s="7">
        <f>IF(COUNTIF(I96:XFD96,"&gt;"&amp;0)=0,,HLOOKUP(COUNTIF(I96:XFD96,"&gt;"&amp;0)-MIN($F$1+1,COUNTIF(I96:XFD96,"&gt;"&amp;0)),I$1:XFD96,A96+1,FALSE))</f>
        <v>261</v>
      </c>
      <c r="G96" s="8">
        <f t="shared" si="11"/>
        <v>1.0573912628694502</v>
      </c>
      <c r="H96" s="13" t="s">
        <v>279</v>
      </c>
      <c r="I96" s="9">
        <v>114</v>
      </c>
      <c r="J96" s="9">
        <v>146</v>
      </c>
      <c r="K96" s="9">
        <v>152</v>
      </c>
      <c r="L96" s="9">
        <v>180</v>
      </c>
      <c r="M96" s="9">
        <v>207</v>
      </c>
      <c r="N96" s="9">
        <v>222</v>
      </c>
      <c r="O96" s="9">
        <v>246</v>
      </c>
      <c r="P96" s="9">
        <v>261</v>
      </c>
      <c r="Q96" s="9">
        <v>282</v>
      </c>
      <c r="R96" s="9">
        <v>288</v>
      </c>
      <c r="S96" s="9">
        <v>302</v>
      </c>
      <c r="T96" s="9">
        <v>318</v>
      </c>
      <c r="U96" s="9">
        <v>345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Jordan</v>
      </c>
      <c r="D97" s="6">
        <f t="shared" si="10"/>
        <v>345</v>
      </c>
      <c r="E97" s="6">
        <f>IF(COUNTIF(I97:XFD97,"&gt;"&amp;0)=0,,HLOOKUP(COUNTIF(I97:XFD97,"&gt;"&amp;0)-1,I$1:XFD97,A97+1,FALSE))</f>
        <v>345</v>
      </c>
      <c r="F97" s="7">
        <f>IF(COUNTIF(I97:XFD97,"&gt;"&amp;0)=0,,HLOOKUP(COUNTIF(I97:XFD97,"&gt;"&amp;0)-MIN($F$1+1,COUNTIF(I97:XFD97,"&gt;"&amp;0)),I$1:XFD97,A97+1,FALSE))</f>
        <v>274</v>
      </c>
      <c r="G97" s="8">
        <f t="shared" si="11"/>
        <v>1.0471615962308221</v>
      </c>
      <c r="H97" s="13" t="s">
        <v>125</v>
      </c>
      <c r="I97" s="9">
        <v>112</v>
      </c>
      <c r="J97" s="9">
        <v>127</v>
      </c>
      <c r="K97" s="9">
        <v>154</v>
      </c>
      <c r="L97" s="9">
        <v>172</v>
      </c>
      <c r="M97" s="9">
        <v>212</v>
      </c>
      <c r="N97" s="9">
        <v>235</v>
      </c>
      <c r="O97" s="9">
        <v>246</v>
      </c>
      <c r="P97" s="9">
        <v>259</v>
      </c>
      <c r="Q97" s="9">
        <v>268</v>
      </c>
      <c r="R97" s="9">
        <v>274</v>
      </c>
      <c r="S97" s="9">
        <v>278</v>
      </c>
      <c r="T97" s="9">
        <v>299</v>
      </c>
      <c r="U97" s="9">
        <v>310</v>
      </c>
      <c r="V97" s="9">
        <v>323</v>
      </c>
      <c r="W97" s="9">
        <v>345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Cuba</v>
      </c>
      <c r="D98" s="6">
        <f t="shared" si="10"/>
        <v>320</v>
      </c>
      <c r="E98" s="6">
        <f>IF(COUNTIF(I98:XFD98,"&gt;"&amp;0)=0,,HLOOKUP(COUNTIF(I98:XFD98,"&gt;"&amp;0)-1,I$1:XFD98,A98+1,FALSE))</f>
        <v>320</v>
      </c>
      <c r="F98" s="7">
        <f>IF(COUNTIF(I98:XFD98,"&gt;"&amp;0)=0,,HLOOKUP(COUNTIF(I98:XFD98,"&gt;"&amp;0)-MIN($F$1+1,COUNTIF(I98:XFD98,"&gt;"&amp;0)),I$1:XFD98,A98+1,FALSE))</f>
        <v>186</v>
      </c>
      <c r="G98" s="8">
        <f t="shared" si="11"/>
        <v>1.1146214766126417</v>
      </c>
      <c r="H98" s="13" t="s">
        <v>410</v>
      </c>
      <c r="I98" s="9">
        <v>119</v>
      </c>
      <c r="J98" s="9">
        <v>139</v>
      </c>
      <c r="K98" s="9">
        <v>170</v>
      </c>
      <c r="L98" s="9">
        <v>186</v>
      </c>
      <c r="M98" s="9">
        <v>212</v>
      </c>
      <c r="N98" s="9">
        <v>233</v>
      </c>
      <c r="O98" s="9">
        <v>269</v>
      </c>
      <c r="P98" s="9">
        <v>288</v>
      </c>
      <c r="Q98" s="9">
        <v>320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Oman</v>
      </c>
      <c r="D99" s="6">
        <f t="shared" si="10"/>
        <v>298</v>
      </c>
      <c r="E99" s="6">
        <f>IF(COUNTIF(I99:XFD99,"&gt;"&amp;0)=0,,HLOOKUP(COUNTIF(I99:XFD99,"&gt;"&amp;0)-1,I$1:XFD99,A99+1,FALSE))</f>
        <v>298</v>
      </c>
      <c r="F99" s="7">
        <f>IF(COUNTIF(I99:XFD99,"&gt;"&amp;0)=0,,HLOOKUP(COUNTIF(I99:XFD99,"&gt;"&amp;0)-MIN($F$1+1,COUNTIF(I99:XFD99,"&gt;"&amp;0)),I$1:XFD99,A99+1,FALSE))</f>
        <v>192</v>
      </c>
      <c r="G99" s="8">
        <f t="shared" si="11"/>
        <v>1.091900354712116</v>
      </c>
      <c r="H99" s="13" t="s">
        <v>71</v>
      </c>
      <c r="I99" s="9">
        <v>109</v>
      </c>
      <c r="J99" s="9">
        <v>131</v>
      </c>
      <c r="K99" s="9">
        <v>152</v>
      </c>
      <c r="L99" s="9">
        <v>167</v>
      </c>
      <c r="M99" s="9">
        <v>179</v>
      </c>
      <c r="N99" s="9">
        <v>192</v>
      </c>
      <c r="O99" s="9">
        <v>210</v>
      </c>
      <c r="P99" s="9">
        <v>231</v>
      </c>
      <c r="Q99" s="9">
        <v>252</v>
      </c>
      <c r="R99" s="9">
        <v>277</v>
      </c>
      <c r="S99" s="9">
        <v>298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Honduras</v>
      </c>
      <c r="D100" s="6">
        <f t="shared" si="10"/>
        <v>268</v>
      </c>
      <c r="E100" s="6">
        <f>IF(COUNTIF(I100:XFD100,"&gt;"&amp;0)=0,,HLOOKUP(COUNTIF(I100:XFD100,"&gt;"&amp;0)-1,I$1:XFD100,A100+1,FALSE))</f>
        <v>268</v>
      </c>
      <c r="F100" s="7">
        <f>IF(COUNTIF(I100:XFD100,"&gt;"&amp;0)=0,,HLOOKUP(COUNTIF(I100:XFD100,"&gt;"&amp;0)-MIN($F$1+1,COUNTIF(I100:XFD100,"&gt;"&amp;0)),I$1:XFD100,A100+1,FALSE))</f>
        <v>141</v>
      </c>
      <c r="G100" s="8">
        <f t="shared" si="11"/>
        <v>1.1370593566537956</v>
      </c>
      <c r="H100" s="13" t="s">
        <v>348</v>
      </c>
      <c r="I100" s="9">
        <v>110</v>
      </c>
      <c r="J100" s="9">
        <v>139</v>
      </c>
      <c r="K100" s="9">
        <v>141</v>
      </c>
      <c r="L100" s="9">
        <v>172</v>
      </c>
      <c r="M100" s="9">
        <v>219</v>
      </c>
      <c r="N100" s="9">
        <v>222</v>
      </c>
      <c r="O100" s="9">
        <v>264</v>
      </c>
      <c r="P100" s="9">
        <v>268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San Marino</v>
      </c>
      <c r="D101" s="6">
        <f t="shared" si="10"/>
        <v>266</v>
      </c>
      <c r="E101" s="6">
        <f>IF(COUNTIF(I101:XFD101,"&gt;"&amp;0)=0,,HLOOKUP(COUNTIF(I101:XFD101,"&gt;"&amp;0)-1,I$1:XFD101,A101+1,FALSE))</f>
        <v>266</v>
      </c>
      <c r="F101" s="7">
        <f>IF(COUNTIF(I101:XFD101,"&gt;"&amp;0)=0,,HLOOKUP(COUNTIF(I101:XFD101,"&gt;"&amp;0)-MIN($F$1+1,COUNTIF(I101:XFD101,"&gt;"&amp;0)),I$1:XFD101,A101+1,FALSE))</f>
        <v>236</v>
      </c>
      <c r="G101" s="8">
        <f t="shared" si="11"/>
        <v>1.0242215910855406</v>
      </c>
      <c r="H101" s="13" t="s">
        <v>90</v>
      </c>
      <c r="I101" s="9">
        <v>101</v>
      </c>
      <c r="J101" s="9">
        <v>109</v>
      </c>
      <c r="K101" s="9">
        <v>109</v>
      </c>
      <c r="L101" s="9">
        <v>119</v>
      </c>
      <c r="M101" s="9">
        <v>119</v>
      </c>
      <c r="N101" s="9">
        <v>144</v>
      </c>
      <c r="O101" s="9">
        <v>144</v>
      </c>
      <c r="P101" s="9">
        <v>175</v>
      </c>
      <c r="Q101" s="9">
        <v>187</v>
      </c>
      <c r="R101" s="9">
        <v>187</v>
      </c>
      <c r="S101" s="9">
        <v>208</v>
      </c>
      <c r="T101" s="9">
        <v>208</v>
      </c>
      <c r="U101" s="9">
        <v>223</v>
      </c>
      <c r="V101" s="9">
        <v>224</v>
      </c>
      <c r="W101" s="9">
        <v>224</v>
      </c>
      <c r="X101" s="9">
        <v>230</v>
      </c>
      <c r="Y101" s="9">
        <v>236</v>
      </c>
      <c r="Z101" s="9">
        <v>236</v>
      </c>
      <c r="AA101" s="9">
        <v>245</v>
      </c>
      <c r="AB101" s="9">
        <v>245</v>
      </c>
      <c r="AC101" s="9">
        <v>259</v>
      </c>
      <c r="AD101" s="9">
        <v>266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Cote d'Ivoire</v>
      </c>
      <c r="D102" s="6">
        <f t="shared" si="10"/>
        <v>261</v>
      </c>
      <c r="E102" s="6">
        <f>IF(COUNTIF(I102:XFD102,"&gt;"&amp;0)=0,,HLOOKUP(COUNTIF(I102:XFD102,"&gt;"&amp;0)-1,I$1:XFD102,A102+1,FALSE))</f>
        <v>261</v>
      </c>
      <c r="F102" s="7">
        <f>IF(COUNTIF(I102:XFD102,"&gt;"&amp;0)=0,,HLOOKUP(COUNTIF(I102:XFD102,"&gt;"&amp;0)-MIN($F$1+1,COUNTIF(I102:XFD102,"&gt;"&amp;0)),I$1:XFD102,A102+1,FALSE))</f>
        <v>179</v>
      </c>
      <c r="G102" s="8">
        <f t="shared" si="11"/>
        <v>1.0783444197478678</v>
      </c>
      <c r="H102" s="13" t="s">
        <v>352</v>
      </c>
      <c r="I102" s="9">
        <v>101</v>
      </c>
      <c r="J102" s="9">
        <v>101</v>
      </c>
      <c r="K102" s="9">
        <v>165</v>
      </c>
      <c r="L102" s="9">
        <v>168</v>
      </c>
      <c r="M102" s="9">
        <v>179</v>
      </c>
      <c r="N102" s="9">
        <v>190</v>
      </c>
      <c r="O102" s="9">
        <v>194</v>
      </c>
      <c r="P102" s="9">
        <v>218</v>
      </c>
      <c r="Q102" s="9">
        <v>245</v>
      </c>
      <c r="R102" s="9">
        <v>261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Vietnam</v>
      </c>
      <c r="D103" s="6">
        <f t="shared" si="10"/>
        <v>241</v>
      </c>
      <c r="E103" s="6">
        <f>IF(COUNTIF(I103:XFD103,"&gt;"&amp;0)=0,,HLOOKUP(COUNTIF(I103:XFD103,"&gt;"&amp;0)-1,I$1:XFD103,A103+1,FALSE))</f>
        <v>241</v>
      </c>
      <c r="F103" s="7">
        <f>IF(COUNTIF(I103:XFD103,"&gt;"&amp;0)=0,,HLOOKUP(COUNTIF(I103:XFD103,"&gt;"&amp;0)-MIN($F$1+1,COUNTIF(I103:XFD103,"&gt;"&amp;0)),I$1:XFD103,A103+1,FALSE))</f>
        <v>212</v>
      </c>
      <c r="G103" s="8">
        <f t="shared" si="11"/>
        <v>1.0259737193621352</v>
      </c>
      <c r="H103" s="13" t="s">
        <v>343</v>
      </c>
      <c r="I103" s="9">
        <v>113</v>
      </c>
      <c r="J103" s="9">
        <v>123</v>
      </c>
      <c r="K103" s="9">
        <v>134</v>
      </c>
      <c r="L103" s="9">
        <v>141</v>
      </c>
      <c r="M103" s="9">
        <v>153</v>
      </c>
      <c r="N103" s="9">
        <v>163</v>
      </c>
      <c r="O103" s="9">
        <v>174</v>
      </c>
      <c r="P103" s="9">
        <v>188</v>
      </c>
      <c r="Q103" s="9">
        <v>203</v>
      </c>
      <c r="R103" s="9">
        <v>212</v>
      </c>
      <c r="S103" s="9">
        <v>218</v>
      </c>
      <c r="T103" s="9">
        <v>233</v>
      </c>
      <c r="U103" s="9">
        <v>237</v>
      </c>
      <c r="V103" s="9">
        <v>240</v>
      </c>
      <c r="W103" s="9">
        <v>241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Nigeria</v>
      </c>
      <c r="D104" s="6">
        <f t="shared" si="10"/>
        <v>232</v>
      </c>
      <c r="E104" s="6">
        <f>IF(COUNTIF(I104:XFD104,"&gt;"&amp;0)=0,,HLOOKUP(COUNTIF(I104:XFD104,"&gt;"&amp;0)-1,I$1:XFD104,A104+1,FALSE))</f>
        <v>232</v>
      </c>
      <c r="F104" s="7">
        <f>IF(COUNTIF(I104:XFD104,"&gt;"&amp;0)=0,,HLOOKUP(COUNTIF(I104:XFD104,"&gt;"&amp;0)-MIN($F$1+1,COUNTIF(I104:XFD104,"&gt;"&amp;0)),I$1:XFD104,A104+1,FALSE))</f>
        <v>135</v>
      </c>
      <c r="G104" s="8">
        <f t="shared" si="11"/>
        <v>1.1143736727916527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  <c r="M104" s="9">
        <v>184</v>
      </c>
      <c r="N104" s="9">
        <v>210</v>
      </c>
      <c r="O104" s="9">
        <v>214</v>
      </c>
      <c r="P104" s="9">
        <v>232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Malta</v>
      </c>
      <c r="D105" s="6">
        <f t="shared" si="10"/>
        <v>227</v>
      </c>
      <c r="E105" s="6">
        <f>IF(COUNTIF(I105:XFD105,"&gt;"&amp;0)=0,,HLOOKUP(COUNTIF(I105:XFD105,"&gt;"&amp;0)-1,I$1:XFD105,A105+1,FALSE))</f>
        <v>227</v>
      </c>
      <c r="F105" s="7">
        <f>IF(COUNTIF(I105:XFD105,"&gt;"&amp;0)=0,,HLOOKUP(COUNTIF(I105:XFD105,"&gt;"&amp;0)-MIN($F$1+1,COUNTIF(I105:XFD105,"&gt;"&amp;0)),I$1:XFD105,A105+1,FALSE))</f>
        <v>169</v>
      </c>
      <c r="G105" s="8">
        <f t="shared" si="11"/>
        <v>1.0607861248927299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Senegal</v>
      </c>
      <c r="D106" s="6">
        <f t="shared" si="10"/>
        <v>222</v>
      </c>
      <c r="E106" s="6">
        <f>IF(COUNTIF(I106:XFD106,"&gt;"&amp;0)=0,,HLOOKUP(COUNTIF(I106:XFD106,"&gt;"&amp;0)-1,I$1:XFD106,A106+1,FALSE))</f>
        <v>222</v>
      </c>
      <c r="F106" s="7">
        <f>IF(COUNTIF(I106:XFD106,"&gt;"&amp;0)=0,,HLOOKUP(COUNTIF(I106:XFD106,"&gt;"&amp;0)-MIN($F$1+1,COUNTIF(I106:XFD106,"&gt;"&amp;0)),I$1:XFD106,A106+1,FALSE))</f>
        <v>175</v>
      </c>
      <c r="G106" s="8">
        <f t="shared" si="11"/>
        <v>1.0487282940261371</v>
      </c>
      <c r="H106" s="13" t="s">
        <v>114</v>
      </c>
      <c r="I106" s="9">
        <v>105</v>
      </c>
      <c r="J106" s="9">
        <v>119</v>
      </c>
      <c r="K106" s="9">
        <v>130</v>
      </c>
      <c r="L106" s="9">
        <v>142</v>
      </c>
      <c r="M106" s="9">
        <v>162</v>
      </c>
      <c r="N106" s="9">
        <v>175</v>
      </c>
      <c r="O106" s="9">
        <v>190</v>
      </c>
      <c r="P106" s="9">
        <v>195</v>
      </c>
      <c r="Q106" s="9">
        <v>207</v>
      </c>
      <c r="R106" s="9">
        <v>219</v>
      </c>
      <c r="S106" s="9">
        <v>222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Sri Lanka</v>
      </c>
      <c r="D107" s="6">
        <f t="shared" si="10"/>
        <v>176</v>
      </c>
      <c r="E107" s="6">
        <f>IF(COUNTIF(I107:XFD107,"&gt;"&amp;0)=0,,HLOOKUP(COUNTIF(I107:XFD107,"&gt;"&amp;0)-1,I$1:XFD107,A107+1,FALSE))</f>
        <v>176</v>
      </c>
      <c r="F107" s="7">
        <f>IF(COUNTIF(I107:XFD107,"&gt;"&amp;0)=0,,HLOOKUP(COUNTIF(I107:XFD107,"&gt;"&amp;0)-MIN($F$1+1,COUNTIF(I107:XFD107,"&gt;"&amp;0)),I$1:XFD107,A107+1,FALSE))</f>
        <v>143</v>
      </c>
      <c r="G107" s="8">
        <f t="shared" si="11"/>
        <v>1.0424022162772979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  <c r="R107" s="9">
        <v>151</v>
      </c>
      <c r="S107" s="9">
        <v>159</v>
      </c>
      <c r="T107" s="9">
        <v>166</v>
      </c>
      <c r="U107" s="9">
        <v>176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174</v>
      </c>
      <c r="E108" s="6">
        <f>IF(COUNTIF(I108:XFD108,"&gt;"&amp;0)=0,,HLOOKUP(COUNTIF(I108:XFD108,"&gt;"&amp;0)-1,I$1:XFD108,A108+1,FALSE))</f>
        <v>174</v>
      </c>
      <c r="F108" s="7">
        <f>IF(COUNTIF(I108:XFD108,"&gt;"&amp;0)=0,,HLOOKUP(COUNTIF(I108:XFD108,"&gt;"&amp;0)-MIN($F$1+1,COUNTIF(I108:XFD108,"&gt;"&amp;0)),I$1:XFD108,A108+1,FALSE))</f>
        <v>110</v>
      </c>
      <c r="G108" s="8">
        <f t="shared" si="11"/>
        <v>1.09605238803384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Bolivia</v>
      </c>
      <c r="D109" s="6">
        <f t="shared" si="10"/>
        <v>157</v>
      </c>
      <c r="E109" s="6">
        <f>IF(COUNTIF(I109:XFD109,"&gt;"&amp;0)=0,,HLOOKUP(COUNTIF(I109:XFD109,"&gt;"&amp;0)-1,I$1:XFD109,A109+1,FALSE))</f>
        <v>157</v>
      </c>
      <c r="F109" s="7">
        <f>IF(COUNTIF(I109:XFD109,"&gt;"&amp;0)=0,,HLOOKUP(COUNTIF(I109:XFD109,"&gt;"&amp;0)-MIN($F$1+1,COUNTIF(I109:XFD109,"&gt;"&amp;0)),I$1:XFD109,A109+1,FALSE))</f>
        <v>107</v>
      </c>
      <c r="G109" s="8">
        <f t="shared" si="11"/>
        <v>1.0797001829080222</v>
      </c>
      <c r="H109" s="13" t="s">
        <v>346</v>
      </c>
      <c r="I109" s="9">
        <v>107</v>
      </c>
      <c r="J109" s="9">
        <v>115</v>
      </c>
      <c r="K109" s="9">
        <v>123</v>
      </c>
      <c r="L109" s="9">
        <v>132</v>
      </c>
      <c r="M109" s="9">
        <v>139</v>
      </c>
      <c r="N109" s="9">
        <v>157</v>
      </c>
      <c r="CV109" s="9">
        <v>0</v>
      </c>
      <c r="CW109" s="9">
        <v>0</v>
      </c>
      <c r="CX109" s="9">
        <v>0</v>
      </c>
      <c r="CY109" s="9">
        <v>0</v>
      </c>
      <c r="CZ109" s="9">
        <v>0</v>
      </c>
      <c r="DA109" s="9">
        <v>0</v>
      </c>
      <c r="DB109" s="9">
        <v>0</v>
      </c>
      <c r="DC109" s="9">
        <v>0</v>
      </c>
      <c r="DD109" s="9">
        <v>0</v>
      </c>
      <c r="DE109" s="9">
        <v>0</v>
      </c>
      <c r="DF109" s="9">
        <v>0</v>
      </c>
      <c r="DG109" s="9">
        <v>0</v>
      </c>
      <c r="DH109" s="9">
        <v>0</v>
      </c>
      <c r="DI109" s="9">
        <v>0</v>
      </c>
      <c r="DJ109" s="9">
        <v>0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Congo (Kinshasa)</v>
      </c>
      <c r="D110" s="6">
        <f t="shared" si="10"/>
        <v>154</v>
      </c>
      <c r="E110" s="6">
        <f>IF(COUNTIF(I110:XFD110,"&gt;"&amp;0)=0,,HLOOKUP(COUNTIF(I110:XFD110,"&gt;"&amp;0)-1,I$1:XFD110,A110+1,FALSE))</f>
        <v>154</v>
      </c>
      <c r="F110" s="7">
        <f>IF(COUNTIF(I110:XFD110,"&gt;"&amp;0)=0,,HLOOKUP(COUNTIF(I110:XFD110,"&gt;"&amp;0)-MIN($F$1+1,COUNTIF(I110:XFD110,"&gt;"&amp;0)),I$1:XFD110,A110+1,FALSE))</f>
        <v>109</v>
      </c>
      <c r="G110" s="8">
        <f t="shared" si="11"/>
        <v>1.0902436245695841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Kenya</v>
      </c>
      <c r="D111" s="6">
        <f t="shared" si="10"/>
        <v>142</v>
      </c>
      <c r="E111" s="6">
        <f>IF(COUNTIF(I111:XFD111,"&gt;"&amp;0)=0,,HLOOKUP(COUNTIF(I111:XFD111,"&gt;"&amp;0)-1,I$1:XFD111,A111+1,FALSE))</f>
        <v>142</v>
      </c>
      <c r="F111" s="7">
        <f>IF(COUNTIF(I111:XFD111,"&gt;"&amp;0)=0,,HLOOKUP(COUNTIF(I111:XFD111,"&gt;"&amp;0)-MIN($F$1+1,COUNTIF(I111:XFD111,"&gt;"&amp;0)),I$1:XFD111,A111+1,FALSE))</f>
        <v>110</v>
      </c>
      <c r="G111" s="8">
        <f t="shared" si="11"/>
        <v>1.0888428903983243</v>
      </c>
      <c r="H111" s="13" t="s">
        <v>423</v>
      </c>
      <c r="I111" s="9">
        <v>110</v>
      </c>
      <c r="J111" s="9">
        <v>122</v>
      </c>
      <c r="K111" s="9">
        <v>126</v>
      </c>
      <c r="L111" s="9">
        <v>142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Brunei</v>
      </c>
      <c r="D112" s="6">
        <f t="shared" si="10"/>
        <v>135</v>
      </c>
      <c r="E112" s="6">
        <f>IF(COUNTIF(I112:XFD112,"&gt;"&amp;0)=0,,HLOOKUP(COUNTIF(I112:XFD112,"&gt;"&amp;0)-1,I$1:XFD112,A112+1,FALSE))</f>
        <v>135</v>
      </c>
      <c r="F112" s="7">
        <f>IF(COUNTIF(I112:XFD112,"&gt;"&amp;0)=0,,HLOOKUP(COUNTIF(I112:XFD112,"&gt;"&amp;0)-MIN($F$1+1,COUNTIF(I112:XFD112,"&gt;"&amp;0)),I$1:XFD112,A112+1,FALSE))</f>
        <v>129</v>
      </c>
      <c r="G112" s="8">
        <f t="shared" si="11"/>
        <v>1.0091339369336332</v>
      </c>
      <c r="H112" s="13" t="s">
        <v>233</v>
      </c>
      <c r="I112" s="9">
        <v>104</v>
      </c>
      <c r="J112" s="9">
        <v>109</v>
      </c>
      <c r="K112" s="9">
        <v>114</v>
      </c>
      <c r="L112" s="9">
        <v>115</v>
      </c>
      <c r="M112" s="9">
        <v>120</v>
      </c>
      <c r="N112" s="9">
        <v>126</v>
      </c>
      <c r="O112" s="9">
        <v>127</v>
      </c>
      <c r="P112" s="9">
        <v>129</v>
      </c>
      <c r="Q112" s="9">
        <v>131</v>
      </c>
      <c r="R112" s="9">
        <v>133</v>
      </c>
      <c r="S112" s="9">
        <v>134</v>
      </c>
      <c r="T112" s="9">
        <v>135</v>
      </c>
      <c r="U112" s="9">
        <v>135</v>
      </c>
    </row>
    <row r="113" spans="1:16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Guinea</v>
      </c>
      <c r="D113" s="6">
        <f t="shared" si="10"/>
        <v>121</v>
      </c>
      <c r="E113" s="6">
        <f>IF(COUNTIF(I113:XFD113,"&gt;"&amp;0)=0,,HLOOKUP(COUNTIF(I113:XFD113,"&gt;"&amp;0)-1,I$1:XFD113,A113+1,FALSE))</f>
        <v>121</v>
      </c>
      <c r="F113" s="7">
        <f>IF(COUNTIF(I113:XFD113,"&gt;"&amp;0)=0,,HLOOKUP(COUNTIF(I113:XFD113,"&gt;"&amp;0)-MIN($F$1+1,COUNTIF(I113:XFD113,"&gt;"&amp;0)),I$1:XFD113,A113+1,FALSE))</f>
        <v>111</v>
      </c>
      <c r="G113" s="8">
        <f t="shared" si="11"/>
        <v>1.0900900900900901</v>
      </c>
      <c r="H113" s="13" t="s">
        <v>421</v>
      </c>
      <c r="I113" s="9">
        <v>111</v>
      </c>
      <c r="J113" s="9">
        <v>121</v>
      </c>
    </row>
    <row r="114" spans="1:16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Cambodia</v>
      </c>
      <c r="D114" s="6">
        <f t="shared" si="10"/>
        <v>114</v>
      </c>
      <c r="E114" s="6">
        <f>IF(COUNTIF(I114:XFD114,"&gt;"&amp;0)=0,,HLOOKUP(COUNTIF(I114:XFD114,"&gt;"&amp;0)-1,I$1:XFD114,A114+1,FALSE))</f>
        <v>114</v>
      </c>
      <c r="F114" s="7">
        <f>IF(COUNTIF(I114:XFD114,"&gt;"&amp;0)=0,,HLOOKUP(COUNTIF(I114:XFD114,"&gt;"&amp;0)-MIN($F$1+1,COUNTIF(I114:XFD114,"&gt;"&amp;0)),I$1:XFD114,A114+1,FALSE))</f>
        <v>109</v>
      </c>
      <c r="G114" s="8">
        <f t="shared" si="11"/>
        <v>1.0090104652626248</v>
      </c>
      <c r="H114" s="13" t="s">
        <v>51</v>
      </c>
      <c r="I114" s="9">
        <v>103</v>
      </c>
      <c r="J114" s="9">
        <v>107</v>
      </c>
      <c r="K114" s="9">
        <v>109</v>
      </c>
      <c r="L114" s="9">
        <v>109</v>
      </c>
      <c r="M114" s="9">
        <v>110</v>
      </c>
      <c r="N114" s="9">
        <v>114</v>
      </c>
      <c r="O114" s="9">
        <v>114</v>
      </c>
      <c r="P114" s="9">
        <v>114</v>
      </c>
    </row>
    <row r="115" spans="1:16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104</v>
      </c>
      <c r="E115" s="6">
        <f>IF(COUNTIF(I115:XFD115,"&gt;"&amp;0)=0,,HLOOKUP(COUNTIF(I115:XFD115,"&gt;"&amp;0)-1,I$1:XFD115,A115+1,FALSE))</f>
        <v>104</v>
      </c>
      <c r="F115" s="7">
        <f>IF(COUNTIF(I115:XFD115,"&gt;"&amp;0)=0,,HLOOKUP(COUNTIF(I115:XFD115,"&gt;"&amp;0)-MIN($F$1+1,COUNTIF(I115:XFD115,"&gt;"&amp;0)),I$1:XFD115,A115+1,FALSE))</f>
        <v>104</v>
      </c>
      <c r="G115" s="8" t="e">
        <f t="shared" si="11"/>
        <v>#DIV/0!</v>
      </c>
      <c r="H115" s="13" t="s">
        <v>206</v>
      </c>
      <c r="I115" s="9">
        <v>104</v>
      </c>
    </row>
    <row r="116" spans="1:16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16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16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16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16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16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6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6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6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6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6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6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6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79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69273</v>
      </c>
      <c r="E5" s="6">
        <f>IF(COUNTIF(I5:XFD5,"&gt;"&amp;0)=0,,HLOOKUP(COUNTIF(I5:XFD5,"&gt;"&amp;0)-1,I$1:XFD5,A5+1,FALSE))</f>
        <v>69273</v>
      </c>
      <c r="F5" s="7">
        <f>IF(COUNTIF(I5:XFD5,"&gt;"&amp;0)=0,,HLOOKUP(COUNTIF(I5:XFD5,"&gt;"&amp;0)-MIN($F$1+1,COUNTIF(I5:XFD5,"&gt;"&amp;0)),I$1:XFD5,A5+1,FALSE))</f>
        <v>42054</v>
      </c>
      <c r="G5" s="8">
        <f>IF(COUNTIF(I5:XFD5,"&gt;"&amp;0)=0,,(E5/F5)^(1/MIN(COUNTIF(I5:XFD5,"&gt;"&amp;0)-1,$F$1)))</f>
        <v>1.1049721628135238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0</v>
      </c>
      <c r="CG5" s="9">
        <v>0</v>
      </c>
      <c r="CH5" s="9">
        <v>0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49785</v>
      </c>
      <c r="E6" s="6">
        <f>IF(COUNTIF(I6:XFD6,"&gt;"&amp;0)=0,,HLOOKUP(COUNTIF(I6:XFD6,"&gt;"&amp;0)-1,I$1:XFD6,A6+1,FALSE))</f>
        <v>49785</v>
      </c>
      <c r="F6" s="7">
        <f>IF(COUNTIF(I6:XFD6,"&gt;"&amp;0)=0,,HLOOKUP(COUNTIF(I6:XFD6,"&gt;"&amp;0)-MIN($F$1+1,COUNTIF(I6:XFD6,"&gt;"&amp;0)),I$1:XFD6,A6+1,FALSE))</f>
        <v>30471</v>
      </c>
      <c r="G6" s="8">
        <f t="shared" ref="G6:G69" si="8">IF(COUNTIF(I6:XFD6,"&gt;"&amp;0)=0,,(E6/F6)^(1/MIN(COUNTIF(I6:XFD6,"&gt;"&amp;0)-1,$F$1)))</f>
        <v>1.1031697914283862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Italy</v>
      </c>
      <c r="D7" s="6">
        <f t="shared" si="7"/>
        <v>15887</v>
      </c>
      <c r="E7" s="6">
        <f>IF(COUNTIF(I7:XFD7,"&gt;"&amp;0)=0,,HLOOKUP(COUNTIF(I7:XFD7,"&gt;"&amp;0)-1,I$1:XFD7,A7+1,FALSE))</f>
        <v>15887</v>
      </c>
      <c r="F7" s="7">
        <f>IF(COUNTIF(I7:XFD7,"&gt;"&amp;0)=0,,HLOOKUP(COUNTIF(I7:XFD7,"&gt;"&amp;0)-MIN($F$1+1,COUNTIF(I7:XFD7,"&gt;"&amp;0)),I$1:XFD7,A7+1,FALSE))</f>
        <v>12428</v>
      </c>
      <c r="G7" s="8">
        <f t="shared" si="8"/>
        <v>1.050335707650637</v>
      </c>
      <c r="H7" s="13" t="s">
        <v>58</v>
      </c>
      <c r="I7" s="9">
        <v>10</v>
      </c>
      <c r="J7" s="9">
        <v>12</v>
      </c>
      <c r="K7" s="9">
        <v>17</v>
      </c>
      <c r="L7" s="9">
        <v>21</v>
      </c>
      <c r="M7" s="9">
        <v>29</v>
      </c>
      <c r="N7" s="9">
        <v>34</v>
      </c>
      <c r="O7" s="9">
        <v>52</v>
      </c>
      <c r="P7" s="9">
        <v>79</v>
      </c>
      <c r="Q7" s="9">
        <v>107</v>
      </c>
      <c r="R7" s="9">
        <v>148</v>
      </c>
      <c r="S7" s="9">
        <v>197</v>
      </c>
      <c r="T7" s="9">
        <v>233</v>
      </c>
      <c r="U7" s="9">
        <v>366</v>
      </c>
      <c r="V7" s="9">
        <v>463</v>
      </c>
      <c r="W7" s="9">
        <v>631</v>
      </c>
      <c r="X7" s="9">
        <v>827</v>
      </c>
      <c r="Y7" s="9">
        <v>1016</v>
      </c>
      <c r="Z7" s="9">
        <v>1266</v>
      </c>
      <c r="AA7" s="9">
        <v>1441</v>
      </c>
      <c r="AB7" s="9">
        <v>1809</v>
      </c>
      <c r="AC7" s="9">
        <v>2158</v>
      </c>
      <c r="AD7" s="9">
        <v>2503</v>
      </c>
      <c r="AE7" s="9">
        <v>2978</v>
      </c>
      <c r="AF7" s="9">
        <v>3405</v>
      </c>
      <c r="AG7" s="9">
        <v>4032</v>
      </c>
      <c r="AH7" s="9">
        <v>4825</v>
      </c>
      <c r="AI7" s="9">
        <v>5476</v>
      </c>
      <c r="AJ7" s="9">
        <v>6077</v>
      </c>
      <c r="AK7" s="9">
        <v>6820</v>
      </c>
      <c r="AL7" s="9">
        <v>7503</v>
      </c>
      <c r="AM7" s="9">
        <v>8215</v>
      </c>
      <c r="AN7" s="9">
        <v>9134</v>
      </c>
      <c r="AO7" s="9">
        <v>10023</v>
      </c>
      <c r="AP7" s="9">
        <v>10779</v>
      </c>
      <c r="AQ7" s="9">
        <v>11591</v>
      </c>
      <c r="AR7" s="9">
        <v>12428</v>
      </c>
      <c r="AS7" s="9">
        <v>13155</v>
      </c>
      <c r="AT7" s="9">
        <v>13915</v>
      </c>
      <c r="AU7" s="9">
        <v>14681</v>
      </c>
      <c r="AV7" s="9">
        <v>15362</v>
      </c>
      <c r="AW7" s="9">
        <v>15887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Spain</v>
      </c>
      <c r="D8" s="6">
        <f t="shared" si="7"/>
        <v>12641</v>
      </c>
      <c r="E8" s="6">
        <f>IF(COUNTIF(I8:XFD8,"&gt;"&amp;0)=0,,HLOOKUP(COUNTIF(I8:XFD8,"&gt;"&amp;0)-1,I$1:XFD8,A8+1,FALSE))</f>
        <v>12641</v>
      </c>
      <c r="F8" s="7">
        <f>IF(COUNTIF(I8:XFD8,"&gt;"&amp;0)=0,,HLOOKUP(COUNTIF(I8:XFD8,"&gt;"&amp;0)-MIN($F$1+1,COUNTIF(I8:XFD8,"&gt;"&amp;0)),I$1:XFD8,A8+1,FALSE))</f>
        <v>8464</v>
      </c>
      <c r="G8" s="8">
        <f t="shared" si="8"/>
        <v>1.0835305365864369</v>
      </c>
      <c r="H8" s="13" t="s">
        <v>60</v>
      </c>
      <c r="I8" s="9">
        <v>10</v>
      </c>
      <c r="J8" s="9">
        <v>17</v>
      </c>
      <c r="K8" s="9">
        <v>28</v>
      </c>
      <c r="L8" s="9">
        <v>35</v>
      </c>
      <c r="M8" s="9">
        <v>54</v>
      </c>
      <c r="N8" s="9">
        <v>86</v>
      </c>
      <c r="O8" s="9">
        <v>133</v>
      </c>
      <c r="P8" s="9">
        <v>195</v>
      </c>
      <c r="Q8" s="9">
        <v>289</v>
      </c>
      <c r="R8" s="9">
        <v>342</v>
      </c>
      <c r="S8" s="9">
        <v>533</v>
      </c>
      <c r="T8" s="9">
        <v>623</v>
      </c>
      <c r="U8" s="9">
        <v>830</v>
      </c>
      <c r="V8" s="9">
        <v>1043</v>
      </c>
      <c r="W8" s="9">
        <v>1375</v>
      </c>
      <c r="X8" s="9">
        <v>1772</v>
      </c>
      <c r="Y8" s="9">
        <v>2311</v>
      </c>
      <c r="Z8" s="9">
        <v>2808</v>
      </c>
      <c r="AA8" s="9">
        <v>3647</v>
      </c>
      <c r="AB8" s="9">
        <v>4365</v>
      </c>
      <c r="AC8" s="9">
        <v>5138</v>
      </c>
      <c r="AD8" s="9">
        <v>5982</v>
      </c>
      <c r="AE8" s="9">
        <v>6803</v>
      </c>
      <c r="AF8" s="9">
        <v>7716</v>
      </c>
      <c r="AG8" s="9">
        <v>8464</v>
      </c>
      <c r="AH8" s="9">
        <v>9387</v>
      </c>
      <c r="AI8" s="9">
        <v>10348</v>
      </c>
      <c r="AJ8" s="9">
        <v>11198</v>
      </c>
      <c r="AK8" s="9">
        <v>11947</v>
      </c>
      <c r="AL8" s="9">
        <v>12641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North America</v>
      </c>
      <c r="D9" s="6">
        <f t="shared" si="7"/>
        <v>10016</v>
      </c>
      <c r="E9" s="6">
        <f>IF(COUNTIF(I9:XFD9,"&gt;"&amp;0)=0,,HLOOKUP(COUNTIF(I9:XFD9,"&gt;"&amp;0)-1,I$1:XFD9,A9+1,FALSE))</f>
        <v>10016</v>
      </c>
      <c r="F9" s="7">
        <f>IF(COUNTIF(I9:XFD9,"&gt;"&amp;0)=0,,HLOOKUP(COUNTIF(I9:XFD9,"&gt;"&amp;0)-MIN($F$1+1,COUNTIF(I9:XFD9,"&gt;"&amp;0)),I$1:XFD9,A9+1,FALSE))</f>
        <v>4041</v>
      </c>
      <c r="G9" s="8">
        <f t="shared" si="8"/>
        <v>1.1990604906045288</v>
      </c>
      <c r="H9" s="13" t="s">
        <v>608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23</v>
      </c>
      <c r="O9" s="9">
        <v>29</v>
      </c>
      <c r="P9" s="9">
        <v>38</v>
      </c>
      <c r="Q9" s="9">
        <v>42</v>
      </c>
      <c r="R9" s="9">
        <v>49</v>
      </c>
      <c r="S9" s="9">
        <v>56</v>
      </c>
      <c r="T9" s="9">
        <v>65</v>
      </c>
      <c r="U9" s="9">
        <v>90</v>
      </c>
      <c r="V9" s="9">
        <v>114</v>
      </c>
      <c r="W9" s="9">
        <v>128</v>
      </c>
      <c r="X9" s="9">
        <v>214</v>
      </c>
      <c r="Y9" s="9">
        <v>261</v>
      </c>
      <c r="Z9" s="9">
        <v>333</v>
      </c>
      <c r="AA9" s="9">
        <v>447</v>
      </c>
      <c r="AB9" s="9">
        <v>595</v>
      </c>
      <c r="AC9" s="9">
        <v>746</v>
      </c>
      <c r="AD9" s="9">
        <v>989</v>
      </c>
      <c r="AE9" s="9">
        <v>1266</v>
      </c>
      <c r="AF9" s="9">
        <v>1657</v>
      </c>
      <c r="AG9" s="9">
        <v>2119</v>
      </c>
      <c r="AH9" s="9">
        <v>2570</v>
      </c>
      <c r="AI9" s="9">
        <v>3109</v>
      </c>
      <c r="AJ9" s="9">
        <v>4041</v>
      </c>
      <c r="AK9" s="9">
        <v>4936</v>
      </c>
      <c r="AL9" s="9">
        <v>6145</v>
      </c>
      <c r="AM9" s="9">
        <v>7364</v>
      </c>
      <c r="AN9" s="9">
        <v>8737</v>
      </c>
      <c r="AO9" s="9">
        <v>10016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US</v>
      </c>
      <c r="D10" s="6">
        <f t="shared" si="7"/>
        <v>9619</v>
      </c>
      <c r="E10" s="6">
        <f>IF(COUNTIF(I10:XFD10,"&gt;"&amp;0)=0,,HLOOKUP(COUNTIF(I10:XFD10,"&gt;"&amp;0)-1,I$1:XFD10,A10+1,FALSE))</f>
        <v>9619</v>
      </c>
      <c r="F10" s="7">
        <f>IF(COUNTIF(I10:XFD10,"&gt;"&amp;0)=0,,HLOOKUP(COUNTIF(I10:XFD10,"&gt;"&amp;0)-MIN($F$1+1,COUNTIF(I10:XFD10,"&gt;"&amp;0)),I$1:XFD10,A10+1,FALSE))</f>
        <v>3873</v>
      </c>
      <c r="G10" s="8">
        <f t="shared" si="8"/>
        <v>1.199544836264687</v>
      </c>
      <c r="H10" s="13" t="s">
        <v>38</v>
      </c>
      <c r="I10" s="9">
        <v>11</v>
      </c>
      <c r="J10" s="9">
        <v>12</v>
      </c>
      <c r="K10" s="9">
        <v>14</v>
      </c>
      <c r="L10" s="9">
        <v>17</v>
      </c>
      <c r="M10" s="9">
        <v>21</v>
      </c>
      <c r="N10" s="9">
        <v>22</v>
      </c>
      <c r="O10" s="9">
        <v>28</v>
      </c>
      <c r="P10" s="9">
        <v>36</v>
      </c>
      <c r="Q10" s="9">
        <v>40</v>
      </c>
      <c r="R10" s="9">
        <v>47</v>
      </c>
      <c r="S10" s="9">
        <v>54</v>
      </c>
      <c r="T10" s="9">
        <v>63</v>
      </c>
      <c r="U10" s="9">
        <v>85</v>
      </c>
      <c r="V10" s="9">
        <v>108</v>
      </c>
      <c r="W10" s="9">
        <v>118</v>
      </c>
      <c r="X10" s="9">
        <v>200</v>
      </c>
      <c r="Y10" s="9">
        <v>244</v>
      </c>
      <c r="Z10" s="9">
        <v>307</v>
      </c>
      <c r="AA10" s="9">
        <v>417</v>
      </c>
      <c r="AB10" s="9">
        <v>557</v>
      </c>
      <c r="AC10" s="9">
        <v>706</v>
      </c>
      <c r="AD10" s="9">
        <v>942</v>
      </c>
      <c r="AE10" s="9">
        <v>1209</v>
      </c>
      <c r="AF10" s="9">
        <v>1581</v>
      </c>
      <c r="AG10" s="9">
        <v>2026</v>
      </c>
      <c r="AH10" s="9">
        <v>2467</v>
      </c>
      <c r="AI10" s="9">
        <v>2978</v>
      </c>
      <c r="AJ10" s="9">
        <v>3873</v>
      </c>
      <c r="AK10" s="9">
        <v>4757</v>
      </c>
      <c r="AL10" s="9">
        <v>5926</v>
      </c>
      <c r="AM10" s="9">
        <v>7087</v>
      </c>
      <c r="AN10" s="9">
        <v>8407</v>
      </c>
      <c r="AO10" s="9">
        <v>9619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8093</v>
      </c>
      <c r="E11" s="6">
        <f>IF(COUNTIF(I11:XFD11,"&gt;"&amp;0)=0,,HLOOKUP(COUNTIF(I11:XFD11,"&gt;"&amp;0)-1,I$1:XFD11,A11+1,FALSE))</f>
        <v>8093</v>
      </c>
      <c r="F11" s="7">
        <f>IF(COUNTIF(I11:XFD11,"&gt;"&amp;0)=0,,HLOOKUP(COUNTIF(I11:XFD11,"&gt;"&amp;0)-MIN($F$1+1,COUNTIF(I11:XFD11,"&gt;"&amp;0)),I$1:XFD11,A11+1,FALSE))</f>
        <v>3532</v>
      </c>
      <c r="G11" s="8">
        <f t="shared" si="8"/>
        <v>1.1803689292918318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4943</v>
      </c>
      <c r="E12" s="6">
        <f>IF(COUNTIF(I12:XFD12,"&gt;"&amp;0)=0,,HLOOKUP(COUNTIF(I12:XFD12,"&gt;"&amp;0)-1,I$1:XFD12,A12+1,FALSE))</f>
        <v>4943</v>
      </c>
      <c r="F12" s="7">
        <f>IF(COUNTIF(I12:XFD12,"&gt;"&amp;0)=0,,HLOOKUP(COUNTIF(I12:XFD12,"&gt;"&amp;0)-MIN($F$1+1,COUNTIF(I12:XFD12,"&gt;"&amp;0)),I$1:XFD12,A12+1,FALSE))</f>
        <v>1793</v>
      </c>
      <c r="G12" s="8">
        <f t="shared" si="8"/>
        <v>1.2248476243086659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4257</v>
      </c>
      <c r="E13" s="6">
        <f>IF(COUNTIF(I13:XFD13,"&gt;"&amp;0)=0,,HLOOKUP(COUNTIF(I13:XFD13,"&gt;"&amp;0)-1,I$1:XFD13,A13+1,FALSE))</f>
        <v>4257</v>
      </c>
      <c r="F13" s="7">
        <f>IF(COUNTIF(I13:XFD13,"&gt;"&amp;0)=0,,HLOOKUP(COUNTIF(I13:XFD13,"&gt;"&amp;0)-MIN($F$1+1,COUNTIF(I13:XFD13,"&gt;"&amp;0)),I$1:XFD13,A13+1,FALSE))</f>
        <v>3905</v>
      </c>
      <c r="G13" s="8">
        <f t="shared" si="8"/>
        <v>1.0174112192413001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0</v>
      </c>
      <c r="CG13" s="9">
        <v>0</v>
      </c>
      <c r="CH13" s="9">
        <v>0</v>
      </c>
      <c r="CI13" s="9">
        <v>0</v>
      </c>
      <c r="CJ13" s="9">
        <v>0</v>
      </c>
      <c r="CK13" s="9">
        <v>0</v>
      </c>
      <c r="CL13" s="9">
        <v>0</v>
      </c>
      <c r="CM13" s="9">
        <v>0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3798</v>
      </c>
      <c r="E14" s="6">
        <f>IF(COUNTIF(I14:XFD14,"&gt;"&amp;0)=0,,HLOOKUP(COUNTIF(I14:XFD14,"&gt;"&amp;0)-1,I$1:XFD14,A14+1,FALSE))</f>
        <v>3798</v>
      </c>
      <c r="F14" s="7">
        <f>IF(COUNTIF(I14:XFD14,"&gt;"&amp;0)=0,,HLOOKUP(COUNTIF(I14:XFD14,"&gt;"&amp;0)-MIN($F$1+1,COUNTIF(I14:XFD14,"&gt;"&amp;0)),I$1:XFD14,A14+1,FALSE))</f>
        <v>3012</v>
      </c>
      <c r="G14" s="8">
        <f t="shared" si="8"/>
        <v>1.0474661533877938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3603</v>
      </c>
      <c r="E15" s="6">
        <f>IF(COUNTIF(I15:XFD15,"&gt;"&amp;0)=0,,HLOOKUP(COUNTIF(I15:XFD15,"&gt;"&amp;0)-1,I$1:XFD15,A15+1,FALSE))</f>
        <v>3603</v>
      </c>
      <c r="F15" s="7">
        <f>IF(COUNTIF(I15:XFD15,"&gt;"&amp;0)=0,,HLOOKUP(COUNTIF(I15:XFD15,"&gt;"&amp;0)-MIN($F$1+1,COUNTIF(I15:XFD15,"&gt;"&amp;0)),I$1:XFD15,A15+1,FALSE))</f>
        <v>2898</v>
      </c>
      <c r="G15" s="8">
        <f t="shared" si="8"/>
        <v>1.0445113804733839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3333</v>
      </c>
      <c r="E16" s="6">
        <f>IF(COUNTIF(I16:XFD16,"&gt;"&amp;0)=0,,HLOOKUP(COUNTIF(I16:XFD16,"&gt;"&amp;0)-1,I$1:XFD16,A16+1,FALSE))</f>
        <v>3333</v>
      </c>
      <c r="F16" s="7">
        <f>IF(COUNTIF(I16:XFD16,"&gt;"&amp;0)=0,,HLOOKUP(COUNTIF(I16:XFD16,"&gt;"&amp;0)-MIN($F$1+1,COUNTIF(I16:XFD16,"&gt;"&amp;0)),I$1:XFD16,A16+1,FALSE))</f>
        <v>3309</v>
      </c>
      <c r="G16" s="8">
        <f t="shared" si="8"/>
        <v>1.0014463991048475</v>
      </c>
      <c r="H16" s="13" t="s">
        <v>337</v>
      </c>
      <c r="I16" s="9">
        <v>17</v>
      </c>
      <c r="J16" s="9">
        <v>18</v>
      </c>
      <c r="K16" s="9">
        <v>26</v>
      </c>
      <c r="L16" s="9">
        <v>42</v>
      </c>
      <c r="M16" s="9">
        <v>56</v>
      </c>
      <c r="N16" s="9">
        <v>82</v>
      </c>
      <c r="O16" s="9">
        <v>131</v>
      </c>
      <c r="P16" s="9">
        <v>133</v>
      </c>
      <c r="Q16" s="9">
        <v>171</v>
      </c>
      <c r="R16" s="9">
        <v>213</v>
      </c>
      <c r="S16" s="9">
        <v>259</v>
      </c>
      <c r="T16" s="9">
        <v>361</v>
      </c>
      <c r="U16" s="9">
        <v>425</v>
      </c>
      <c r="V16" s="9">
        <v>491</v>
      </c>
      <c r="W16" s="9">
        <v>563</v>
      </c>
      <c r="X16" s="9">
        <v>633</v>
      </c>
      <c r="Y16" s="9">
        <v>718</v>
      </c>
      <c r="Z16" s="9">
        <v>805</v>
      </c>
      <c r="AA16" s="9">
        <v>905</v>
      </c>
      <c r="AB16" s="9">
        <v>1012</v>
      </c>
      <c r="AC16" s="9">
        <v>1112</v>
      </c>
      <c r="AD16" s="9">
        <v>1117</v>
      </c>
      <c r="AE16" s="9">
        <v>1369</v>
      </c>
      <c r="AF16" s="9">
        <v>1521</v>
      </c>
      <c r="AG16" s="9">
        <v>1663</v>
      </c>
      <c r="AH16" s="9">
        <v>1766</v>
      </c>
      <c r="AI16" s="9">
        <v>1864</v>
      </c>
      <c r="AJ16" s="9">
        <v>2003</v>
      </c>
      <c r="AK16" s="9">
        <v>2116</v>
      </c>
      <c r="AL16" s="9">
        <v>2238</v>
      </c>
      <c r="AM16" s="9">
        <v>2238</v>
      </c>
      <c r="AN16" s="9">
        <v>2443</v>
      </c>
      <c r="AO16" s="9">
        <v>2445</v>
      </c>
      <c r="AP16" s="9">
        <v>2595</v>
      </c>
      <c r="AQ16" s="9">
        <v>2665</v>
      </c>
      <c r="AR16" s="9">
        <v>2717</v>
      </c>
      <c r="AS16" s="9">
        <v>2746</v>
      </c>
      <c r="AT16" s="9">
        <v>2790</v>
      </c>
      <c r="AU16" s="9">
        <v>2837</v>
      </c>
      <c r="AV16" s="9">
        <v>2872</v>
      </c>
      <c r="AW16" s="9">
        <v>2914</v>
      </c>
      <c r="AX16" s="9">
        <v>2947</v>
      </c>
      <c r="AY16" s="9">
        <v>2983</v>
      </c>
      <c r="AZ16" s="9">
        <v>3015</v>
      </c>
      <c r="BA16" s="9">
        <v>3044</v>
      </c>
      <c r="BB16" s="9">
        <v>3072</v>
      </c>
      <c r="BC16" s="9">
        <v>3100</v>
      </c>
      <c r="BD16" s="9">
        <v>3123</v>
      </c>
      <c r="BE16" s="9">
        <v>3139</v>
      </c>
      <c r="BF16" s="9">
        <v>3161</v>
      </c>
      <c r="BG16" s="9">
        <v>3172</v>
      </c>
      <c r="BH16" s="9">
        <v>3180</v>
      </c>
      <c r="BI16" s="9">
        <v>3193</v>
      </c>
      <c r="BJ16" s="9">
        <v>3203</v>
      </c>
      <c r="BK16" s="9">
        <v>3217</v>
      </c>
      <c r="BL16" s="9">
        <v>3230</v>
      </c>
      <c r="BM16" s="9">
        <v>3241</v>
      </c>
      <c r="BN16" s="9">
        <v>3249</v>
      </c>
      <c r="BO16" s="9">
        <v>3253</v>
      </c>
      <c r="BP16" s="9">
        <v>3259</v>
      </c>
      <c r="BQ16" s="9">
        <v>3274</v>
      </c>
      <c r="BR16" s="9">
        <v>3274</v>
      </c>
      <c r="BS16" s="9">
        <v>3281</v>
      </c>
      <c r="BT16" s="9">
        <v>3285</v>
      </c>
      <c r="BU16" s="9">
        <v>3291</v>
      </c>
      <c r="BV16" s="9">
        <v>3296</v>
      </c>
      <c r="BW16" s="9">
        <v>3299</v>
      </c>
      <c r="BX16" s="9">
        <v>3304</v>
      </c>
      <c r="BY16" s="9">
        <v>3308</v>
      </c>
      <c r="BZ16" s="9">
        <v>3309</v>
      </c>
      <c r="CA16" s="9">
        <v>3316</v>
      </c>
      <c r="CB16" s="9">
        <v>3322</v>
      </c>
      <c r="CC16" s="9">
        <v>3326</v>
      </c>
      <c r="CD16" s="9">
        <v>3330</v>
      </c>
      <c r="CE16" s="9">
        <v>3333</v>
      </c>
      <c r="CF16" s="9">
        <v>0</v>
      </c>
      <c r="CG16" s="9">
        <v>0</v>
      </c>
      <c r="CH16" s="9">
        <v>0</v>
      </c>
      <c r="CI16" s="9">
        <v>0</v>
      </c>
      <c r="CJ16" s="9">
        <v>0</v>
      </c>
      <c r="CK16" s="9">
        <v>0</v>
      </c>
      <c r="CL16" s="9">
        <v>0</v>
      </c>
      <c r="CM16" s="9">
        <v>0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  <c r="CV16" s="9">
        <v>0</v>
      </c>
      <c r="CW16" s="9">
        <v>0</v>
      </c>
      <c r="CX16" s="9">
        <v>0</v>
      </c>
      <c r="CY16" s="9">
        <v>0</v>
      </c>
      <c r="CZ16" s="9">
        <v>0</v>
      </c>
      <c r="DA16" s="9">
        <v>0</v>
      </c>
      <c r="DB16" s="9">
        <v>0</v>
      </c>
      <c r="DC16" s="9">
        <v>0</v>
      </c>
      <c r="DD16" s="9">
        <v>0</v>
      </c>
      <c r="DE16" s="9">
        <v>0</v>
      </c>
      <c r="DF16" s="9">
        <v>0</v>
      </c>
      <c r="DG16" s="9">
        <v>0</v>
      </c>
      <c r="DH16" s="9">
        <v>0</v>
      </c>
      <c r="DI16" s="9">
        <v>0</v>
      </c>
      <c r="DJ16" s="9">
        <v>0</v>
      </c>
    </row>
    <row r="17" spans="1:50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Netherlands</v>
      </c>
      <c r="D17" s="6">
        <f t="shared" si="7"/>
        <v>1771</v>
      </c>
      <c r="E17" s="6">
        <f>IF(COUNTIF(I17:XFD17,"&gt;"&amp;0)=0,,HLOOKUP(COUNTIF(I17:XFD17,"&gt;"&amp;0)-1,I$1:XFD17,A17+1,FALSE))</f>
        <v>1771</v>
      </c>
      <c r="F17" s="7">
        <f>IF(COUNTIF(I17:XFD17,"&gt;"&amp;0)=0,,HLOOKUP(COUNTIF(I17:XFD17,"&gt;"&amp;0)-MIN($F$1+1,COUNTIF(I17:XFD17,"&gt;"&amp;0)),I$1:XFD17,A17+1,FALSE))</f>
        <v>1040</v>
      </c>
      <c r="G17" s="8">
        <f t="shared" si="8"/>
        <v>1.1123386925997849</v>
      </c>
      <c r="H17" s="13" t="s">
        <v>89</v>
      </c>
      <c r="I17" s="9">
        <v>10</v>
      </c>
      <c r="J17" s="9">
        <v>12</v>
      </c>
      <c r="K17" s="9">
        <v>20</v>
      </c>
      <c r="L17" s="9">
        <v>24</v>
      </c>
      <c r="M17" s="9">
        <v>43</v>
      </c>
      <c r="N17" s="9">
        <v>58</v>
      </c>
      <c r="O17" s="9">
        <v>77</v>
      </c>
      <c r="P17" s="9">
        <v>107</v>
      </c>
      <c r="Q17" s="9">
        <v>137</v>
      </c>
      <c r="R17" s="9">
        <v>180</v>
      </c>
      <c r="S17" s="9">
        <v>214</v>
      </c>
      <c r="T17" s="9">
        <v>277</v>
      </c>
      <c r="U17" s="9">
        <v>357</v>
      </c>
      <c r="V17" s="9">
        <v>435</v>
      </c>
      <c r="W17" s="9">
        <v>547</v>
      </c>
      <c r="X17" s="9">
        <v>640</v>
      </c>
      <c r="Y17" s="9">
        <v>772</v>
      </c>
      <c r="Z17" s="9">
        <v>865</v>
      </c>
      <c r="AA17" s="9">
        <v>1040</v>
      </c>
      <c r="AB17" s="9">
        <v>1175</v>
      </c>
      <c r="AC17" s="9">
        <v>1341</v>
      </c>
      <c r="AD17" s="9">
        <v>1490</v>
      </c>
      <c r="AE17" s="9">
        <v>1656</v>
      </c>
      <c r="AF17" s="9">
        <v>1771</v>
      </c>
    </row>
    <row r="18" spans="1:50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1584</v>
      </c>
      <c r="E18" s="6">
        <f>IF(COUNTIF(I18:XFD18,"&gt;"&amp;0)=0,,HLOOKUP(COUNTIF(I18:XFD18,"&gt;"&amp;0)-1,I$1:XFD18,A18+1,FALSE))</f>
        <v>1584</v>
      </c>
      <c r="F18" s="7">
        <f>IF(COUNTIF(I18:XFD18,"&gt;"&amp;0)=0,,HLOOKUP(COUNTIF(I18:XFD18,"&gt;"&amp;0)-MIN($F$1+1,COUNTIF(I18:XFD18,"&gt;"&amp;0)),I$1:XFD18,A18+1,FALSE))</f>
        <v>775</v>
      </c>
      <c r="G18" s="8">
        <f t="shared" si="8"/>
        <v>1.1536941618925505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</row>
    <row r="19" spans="1:50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Belgium</v>
      </c>
      <c r="D19" s="6">
        <f t="shared" si="7"/>
        <v>1447</v>
      </c>
      <c r="E19" s="6">
        <f>IF(COUNTIF(I19:XFD19,"&gt;"&amp;0)=0,,HLOOKUP(COUNTIF(I19:XFD19,"&gt;"&amp;0)-1,I$1:XFD19,A19+1,FALSE))</f>
        <v>1447</v>
      </c>
      <c r="F19" s="7">
        <f>IF(COUNTIF(I19:XFD19,"&gt;"&amp;0)=0,,HLOOKUP(COUNTIF(I19:XFD19,"&gt;"&amp;0)-MIN($F$1+1,COUNTIF(I19:XFD19,"&gt;"&amp;0)),I$1:XFD19,A19+1,FALSE))</f>
        <v>705</v>
      </c>
      <c r="G19" s="8">
        <f t="shared" si="8"/>
        <v>1.1546646837959793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  <c r="Z19" s="9">
        <v>1143</v>
      </c>
      <c r="AA19" s="9">
        <v>1283</v>
      </c>
      <c r="AB19" s="9">
        <v>1447</v>
      </c>
    </row>
    <row r="20" spans="1:50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983</v>
      </c>
      <c r="E20" s="6">
        <f>IF(COUNTIF(I20:XFD20,"&gt;"&amp;0)=0,,HLOOKUP(COUNTIF(I20:XFD20,"&gt;"&amp;0)-1,I$1:XFD20,A20+1,FALSE))</f>
        <v>983</v>
      </c>
      <c r="F20" s="7">
        <f>IF(COUNTIF(I20:XFD20,"&gt;"&amp;0)=0,,HLOOKUP(COUNTIF(I20:XFD20,"&gt;"&amp;0)-MIN($F$1+1,COUNTIF(I20:XFD20,"&gt;"&amp;0)),I$1:XFD20,A20+1,FALSE))</f>
        <v>430</v>
      </c>
      <c r="G20" s="8">
        <f t="shared" si="8"/>
        <v>1.1798234189144747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</row>
    <row r="21" spans="1:50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715</v>
      </c>
      <c r="E21" s="6">
        <f>IF(COUNTIF(I21:XFD21,"&gt;"&amp;0)=0,,HLOOKUP(COUNTIF(I21:XFD21,"&gt;"&amp;0)-1,I$1:XFD21,A21+1,FALSE))</f>
        <v>715</v>
      </c>
      <c r="F21" s="7">
        <f>IF(COUNTIF(I21:XFD21,"&gt;"&amp;0)=0,,HLOOKUP(COUNTIF(I21:XFD21,"&gt;"&amp;0)-MIN($F$1+1,COUNTIF(I21:XFD21,"&gt;"&amp;0)),I$1:XFD21,A21+1,FALSE))</f>
        <v>433</v>
      </c>
      <c r="G21" s="8">
        <f t="shared" si="8"/>
        <v>1.1055124276840134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  <c r="AE21" s="9">
        <v>666</v>
      </c>
      <c r="AF21" s="9">
        <v>715</v>
      </c>
    </row>
    <row r="22" spans="1:50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574</v>
      </c>
      <c r="E22" s="6">
        <f>IF(COUNTIF(I22:XFD22,"&gt;"&amp;0)=0,,HLOOKUP(COUNTIF(I22:XFD22,"&gt;"&amp;0)-1,I$1:XFD22,A22+1,FALSE))</f>
        <v>574</v>
      </c>
      <c r="F22" s="7">
        <f>IF(COUNTIF(I22:XFD22,"&gt;"&amp;0)=0,,HLOOKUP(COUNTIF(I22:XFD22,"&gt;"&amp;0)-MIN($F$1+1,COUNTIF(I22:XFD22,"&gt;"&amp;0)),I$1:XFD22,A22+1,FALSE))</f>
        <v>214</v>
      </c>
      <c r="G22" s="8">
        <f t="shared" si="8"/>
        <v>1.2181467863359092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</row>
    <row r="23" spans="1:50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Brazil</v>
      </c>
      <c r="D23" s="6">
        <f t="shared" si="7"/>
        <v>486</v>
      </c>
      <c r="E23" s="6">
        <f>IF(COUNTIF(I23:XFD23,"&gt;"&amp;0)=0,,HLOOKUP(COUNTIF(I23:XFD23,"&gt;"&amp;0)-1,I$1:XFD23,A23+1,FALSE))</f>
        <v>486</v>
      </c>
      <c r="F23" s="7">
        <f>IF(COUNTIF(I23:XFD23,"&gt;"&amp;0)=0,,HLOOKUP(COUNTIF(I23:XFD23,"&gt;"&amp;0)-MIN($F$1+1,COUNTIF(I23:XFD23,"&gt;"&amp;0)),I$1:XFD23,A23+1,FALSE))</f>
        <v>201</v>
      </c>
      <c r="G23" s="8">
        <f t="shared" si="8"/>
        <v>1.19313076002816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  <c r="W23" s="9">
        <v>359</v>
      </c>
      <c r="X23" s="9">
        <v>445</v>
      </c>
      <c r="Y23" s="9">
        <v>486</v>
      </c>
    </row>
    <row r="24" spans="1:50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401</v>
      </c>
      <c r="E24" s="6">
        <f>IF(COUNTIF(I24:XFD24,"&gt;"&amp;0)=0,,HLOOKUP(COUNTIF(I24:XFD24,"&gt;"&amp;0)-1,I$1:XFD24,A24+1,FALSE))</f>
        <v>401</v>
      </c>
      <c r="F24" s="7">
        <f>IF(COUNTIF(I24:XFD24,"&gt;"&amp;0)=0,,HLOOKUP(COUNTIF(I24:XFD24,"&gt;"&amp;0)-MIN($F$1+1,COUNTIF(I24:XFD24,"&gt;"&amp;0)),I$1:XFD24,A24+1,FALSE))</f>
        <v>180</v>
      </c>
      <c r="G24" s="8">
        <f t="shared" si="8"/>
        <v>1.1737466709479922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</row>
    <row r="25" spans="1:50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398</v>
      </c>
      <c r="E25" s="6">
        <f>IF(COUNTIF(I25:XFD25,"&gt;"&amp;0)=0,,HLOOKUP(COUNTIF(I25:XFD25,"&gt;"&amp;0)-1,I$1:XFD25,A25+1,FALSE))</f>
        <v>398</v>
      </c>
      <c r="F25" s="7">
        <f>IF(COUNTIF(I25:XFD25,"&gt;"&amp;0)=0,,HLOOKUP(COUNTIF(I25:XFD25,"&gt;"&amp;0)-MIN($F$1+1,COUNTIF(I25:XFD25,"&gt;"&amp;0)),I$1:XFD25,A25+1,FALSE))</f>
        <v>176</v>
      </c>
      <c r="G25" s="8">
        <f t="shared" si="8"/>
        <v>1.1772645884637647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</row>
    <row r="26" spans="1:50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295</v>
      </c>
      <c r="E26" s="6">
        <f>IF(COUNTIF(I26:XFD26,"&gt;"&amp;0)=0,,HLOOKUP(COUNTIF(I26:XFD26,"&gt;"&amp;0)-1,I$1:XFD26,A26+1,FALSE))</f>
        <v>295</v>
      </c>
      <c r="F26" s="7">
        <f>IF(COUNTIF(I26:XFD26,"&gt;"&amp;0)=0,,HLOOKUP(COUNTIF(I26:XFD26,"&gt;"&amp;0)-MIN($F$1+1,COUNTIF(I26:XFD26,"&gt;"&amp;0)),I$1:XFD26,A26+1,FALSE))</f>
        <v>160</v>
      </c>
      <c r="G26" s="8">
        <f t="shared" si="8"/>
        <v>1.1301612348134078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  <c r="U26" s="9">
        <v>209</v>
      </c>
      <c r="V26" s="9">
        <v>246</v>
      </c>
      <c r="W26" s="9">
        <v>266</v>
      </c>
      <c r="X26" s="9">
        <v>295</v>
      </c>
    </row>
    <row r="27" spans="1:50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Canada</v>
      </c>
      <c r="D27" s="6">
        <f t="shared" si="7"/>
        <v>259</v>
      </c>
      <c r="E27" s="6">
        <f>IF(COUNTIF(I27:XFD27,"&gt;"&amp;0)=0,,HLOOKUP(COUNTIF(I27:XFD27,"&gt;"&amp;0)-1,I$1:XFD27,A27+1,FALSE))</f>
        <v>259</v>
      </c>
      <c r="F27" s="7">
        <f>IF(COUNTIF(I27:XFD27,"&gt;"&amp;0)=0,,HLOOKUP(COUNTIF(I27:XFD27,"&gt;"&amp;0)-MIN($F$1+1,COUNTIF(I27:XFD27,"&gt;"&amp;0)),I$1:XFD27,A27+1,FALSE))</f>
        <v>101</v>
      </c>
      <c r="G27" s="8">
        <f t="shared" si="8"/>
        <v>1.2072457302059214</v>
      </c>
      <c r="H27" s="13" t="s">
        <v>45</v>
      </c>
      <c r="I27" s="9">
        <v>8</v>
      </c>
      <c r="J27" s="9">
        <v>9</v>
      </c>
      <c r="K27" s="9">
        <v>12</v>
      </c>
      <c r="L27" s="9">
        <v>19</v>
      </c>
      <c r="M27" s="9">
        <v>21</v>
      </c>
      <c r="N27" s="9">
        <v>25</v>
      </c>
      <c r="O27" s="9">
        <v>26</v>
      </c>
      <c r="P27" s="9">
        <v>30</v>
      </c>
      <c r="Q27" s="9">
        <v>38</v>
      </c>
      <c r="R27" s="9">
        <v>54</v>
      </c>
      <c r="S27" s="9">
        <v>61</v>
      </c>
      <c r="T27" s="9">
        <v>64</v>
      </c>
      <c r="U27" s="9">
        <v>80</v>
      </c>
      <c r="V27" s="9">
        <v>101</v>
      </c>
      <c r="W27" s="9">
        <v>109</v>
      </c>
      <c r="X27" s="9">
        <v>139</v>
      </c>
      <c r="Y27" s="9">
        <v>179</v>
      </c>
      <c r="Z27" s="9">
        <v>218</v>
      </c>
      <c r="AA27" s="9">
        <v>259</v>
      </c>
    </row>
    <row r="28" spans="1:50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Austria</v>
      </c>
      <c r="D28" s="6">
        <f t="shared" si="7"/>
        <v>204</v>
      </c>
      <c r="E28" s="6">
        <f>IF(COUNTIF(I28:XFD28,"&gt;"&amp;0)=0,,HLOOKUP(COUNTIF(I28:XFD28,"&gt;"&amp;0)-1,I$1:XFD28,A28+1,FALSE))</f>
        <v>204</v>
      </c>
      <c r="F28" s="7">
        <f>IF(COUNTIF(I28:XFD28,"&gt;"&amp;0)=0,,HLOOKUP(COUNTIF(I28:XFD28,"&gt;"&amp;0)-MIN($F$1+1,COUNTIF(I28:XFD28,"&gt;"&amp;0)),I$1:XFD28,A28+1,FALSE))</f>
        <v>128</v>
      </c>
      <c r="G28" s="8">
        <f t="shared" si="8"/>
        <v>1.097700948713745</v>
      </c>
      <c r="H28" s="13" t="s">
        <v>78</v>
      </c>
      <c r="I28" s="9">
        <v>8</v>
      </c>
      <c r="J28" s="9">
        <v>16</v>
      </c>
      <c r="K28" s="9">
        <v>21</v>
      </c>
      <c r="L28" s="9">
        <v>28</v>
      </c>
      <c r="M28" s="9">
        <v>30</v>
      </c>
      <c r="N28" s="9">
        <v>49</v>
      </c>
      <c r="O28" s="9">
        <v>58</v>
      </c>
      <c r="P28" s="9">
        <v>68</v>
      </c>
      <c r="Q28" s="9">
        <v>86</v>
      </c>
      <c r="R28" s="9">
        <v>108</v>
      </c>
      <c r="S28" s="9">
        <v>128</v>
      </c>
      <c r="T28" s="9">
        <v>146</v>
      </c>
      <c r="U28" s="9">
        <v>158</v>
      </c>
      <c r="V28" s="9">
        <v>168</v>
      </c>
      <c r="W28" s="9">
        <v>186</v>
      </c>
      <c r="X28" s="9">
        <v>204</v>
      </c>
    </row>
    <row r="29" spans="1:50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Indonesia</v>
      </c>
      <c r="D29" s="6">
        <f t="shared" si="7"/>
        <v>198</v>
      </c>
      <c r="E29" s="6">
        <f>IF(COUNTIF(I29:XFD29,"&gt;"&amp;0)=0,,HLOOKUP(COUNTIF(I29:XFD29,"&gt;"&amp;0)-1,I$1:XFD29,A29+1,FALSE))</f>
        <v>198</v>
      </c>
      <c r="F29" s="7">
        <f>IF(COUNTIF(I29:XFD29,"&gt;"&amp;0)=0,,HLOOKUP(COUNTIF(I29:XFD29,"&gt;"&amp;0)-MIN($F$1+1,COUNTIF(I29:XFD29,"&gt;"&amp;0)),I$1:XFD29,A29+1,FALSE))</f>
        <v>136</v>
      </c>
      <c r="G29" s="8">
        <f t="shared" si="8"/>
        <v>1.078016123232846</v>
      </c>
      <c r="H29" s="13" t="s">
        <v>107</v>
      </c>
      <c r="I29" s="9">
        <v>19</v>
      </c>
      <c r="J29" s="9">
        <v>25</v>
      </c>
      <c r="K29" s="9">
        <v>32</v>
      </c>
      <c r="L29" s="9">
        <v>38</v>
      </c>
      <c r="M29" s="9">
        <v>48</v>
      </c>
      <c r="N29" s="9">
        <v>49</v>
      </c>
      <c r="O29" s="9">
        <v>55</v>
      </c>
      <c r="P29" s="9">
        <v>58</v>
      </c>
      <c r="Q29" s="9">
        <v>78</v>
      </c>
      <c r="R29" s="9">
        <v>87</v>
      </c>
      <c r="S29" s="9">
        <v>102</v>
      </c>
      <c r="T29" s="9">
        <v>114</v>
      </c>
      <c r="U29" s="9">
        <v>122</v>
      </c>
      <c r="V29" s="9">
        <v>136</v>
      </c>
      <c r="W29" s="9">
        <v>157</v>
      </c>
      <c r="X29" s="9">
        <v>170</v>
      </c>
      <c r="Y29" s="9">
        <v>181</v>
      </c>
      <c r="Z29" s="9">
        <v>191</v>
      </c>
      <c r="AA29" s="9">
        <v>198</v>
      </c>
    </row>
    <row r="30" spans="1:50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Korea, South</v>
      </c>
      <c r="D30" s="6">
        <f t="shared" si="7"/>
        <v>183</v>
      </c>
      <c r="E30" s="6">
        <f>IF(COUNTIF(I30:XFD30,"&gt;"&amp;0)=0,,HLOOKUP(COUNTIF(I30:XFD30,"&gt;"&amp;0)-1,I$1:XFD30,A30+1,FALSE))</f>
        <v>183</v>
      </c>
      <c r="F30" s="7">
        <f>IF(COUNTIF(I30:XFD30,"&gt;"&amp;0)=0,,HLOOKUP(COUNTIF(I30:XFD30,"&gt;"&amp;0)-MIN($F$1+1,COUNTIF(I30:XFD30,"&gt;"&amp;0)),I$1:XFD30,A30+1,FALSE))</f>
        <v>162</v>
      </c>
      <c r="G30" s="8">
        <f t="shared" si="8"/>
        <v>1.024677535438969</v>
      </c>
      <c r="H30" s="13" t="s">
        <v>339</v>
      </c>
      <c r="I30" s="9">
        <v>8</v>
      </c>
      <c r="J30" s="9">
        <v>10</v>
      </c>
      <c r="K30" s="9">
        <v>12</v>
      </c>
      <c r="L30" s="9">
        <v>13</v>
      </c>
      <c r="M30" s="9">
        <v>13</v>
      </c>
      <c r="N30" s="9">
        <v>16</v>
      </c>
      <c r="O30" s="9">
        <v>17</v>
      </c>
      <c r="P30" s="9">
        <v>28</v>
      </c>
      <c r="Q30" s="9">
        <v>28</v>
      </c>
      <c r="R30" s="9">
        <v>35</v>
      </c>
      <c r="S30" s="9">
        <v>35</v>
      </c>
      <c r="T30" s="9">
        <v>42</v>
      </c>
      <c r="U30" s="9">
        <v>44</v>
      </c>
      <c r="V30" s="9">
        <v>50</v>
      </c>
      <c r="W30" s="9">
        <v>53</v>
      </c>
      <c r="X30" s="9">
        <v>54</v>
      </c>
      <c r="Y30" s="9">
        <v>60</v>
      </c>
      <c r="Z30" s="9">
        <v>66</v>
      </c>
      <c r="AA30" s="9">
        <v>66</v>
      </c>
      <c r="AB30" s="9">
        <v>72</v>
      </c>
      <c r="AC30" s="9">
        <v>75</v>
      </c>
      <c r="AD30" s="9">
        <v>75</v>
      </c>
      <c r="AE30" s="9">
        <v>81</v>
      </c>
      <c r="AF30" s="9">
        <v>84</v>
      </c>
      <c r="AG30" s="9">
        <v>91</v>
      </c>
      <c r="AH30" s="9">
        <v>94</v>
      </c>
      <c r="AI30" s="9">
        <v>102</v>
      </c>
      <c r="AJ30" s="9">
        <v>111</v>
      </c>
      <c r="AK30" s="9">
        <v>111</v>
      </c>
      <c r="AL30" s="9">
        <v>120</v>
      </c>
      <c r="AM30" s="9">
        <v>126</v>
      </c>
      <c r="AN30" s="9">
        <v>131</v>
      </c>
      <c r="AO30" s="9">
        <v>139</v>
      </c>
      <c r="AP30" s="9">
        <v>144</v>
      </c>
      <c r="AQ30" s="9">
        <v>152</v>
      </c>
      <c r="AR30" s="9">
        <v>158</v>
      </c>
      <c r="AS30" s="9">
        <v>162</v>
      </c>
      <c r="AT30" s="9">
        <v>165</v>
      </c>
      <c r="AU30" s="9">
        <v>169</v>
      </c>
      <c r="AV30" s="9">
        <v>174</v>
      </c>
      <c r="AW30" s="9">
        <v>177</v>
      </c>
      <c r="AX30" s="9">
        <v>183</v>
      </c>
    </row>
    <row r="31" spans="1:50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180</v>
      </c>
      <c r="E31" s="6">
        <f>IF(COUNTIF(I31:XFD31,"&gt;"&amp;0)=0,,HLOOKUP(COUNTIF(I31:XFD31,"&gt;"&amp;0)-1,I$1:XFD31,A31+1,FALSE))</f>
        <v>180</v>
      </c>
      <c r="F31" s="7">
        <f>IF(COUNTIF(I31:XFD31,"&gt;"&amp;0)=0,,HLOOKUP(COUNTIF(I31:XFD31,"&gt;"&amp;0)-MIN($F$1+1,COUNTIF(I31:XFD31,"&gt;"&amp;0)),I$1:XFD31,A31+1,FALSE))</f>
        <v>75</v>
      </c>
      <c r="G31" s="8">
        <f t="shared" si="8"/>
        <v>1.1913578981670916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</row>
    <row r="32" spans="1:50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Denmark</v>
      </c>
      <c r="D32" s="6">
        <f t="shared" si="7"/>
        <v>179</v>
      </c>
      <c r="E32" s="6">
        <f>IF(COUNTIF(I32:XFD32,"&gt;"&amp;0)=0,,HLOOKUP(COUNTIF(I32:XFD32,"&gt;"&amp;0)-1,I$1:XFD32,A32+1,FALSE))</f>
        <v>179</v>
      </c>
      <c r="F32" s="7">
        <f>IF(COUNTIF(I32:XFD32,"&gt;"&amp;0)=0,,HLOOKUP(COUNTIF(I32:XFD32,"&gt;"&amp;0)-MIN($F$1+1,COUNTIF(I32:XFD32,"&gt;"&amp;0)),I$1:XFD32,A32+1,FALSE))</f>
        <v>90</v>
      </c>
      <c r="G32" s="8">
        <f t="shared" si="8"/>
        <v>1.147419177708018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  <c r="Q32" s="9">
        <v>65</v>
      </c>
      <c r="R32" s="9">
        <v>72</v>
      </c>
      <c r="S32" s="9">
        <v>77</v>
      </c>
      <c r="T32" s="9">
        <v>90</v>
      </c>
      <c r="U32" s="9">
        <v>104</v>
      </c>
      <c r="V32" s="9">
        <v>123</v>
      </c>
      <c r="W32" s="9">
        <v>139</v>
      </c>
      <c r="X32" s="9">
        <v>161</v>
      </c>
      <c r="Y32" s="9">
        <v>179</v>
      </c>
    </row>
    <row r="33" spans="1:36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Ireland</v>
      </c>
      <c r="D33" s="6">
        <f t="shared" si="7"/>
        <v>158</v>
      </c>
      <c r="E33" s="6">
        <f>IF(COUNTIF(I33:XFD33,"&gt;"&amp;0)=0,,HLOOKUP(COUNTIF(I33:XFD33,"&gt;"&amp;0)-1,I$1:XFD33,A33+1,FALSE))</f>
        <v>158</v>
      </c>
      <c r="F33" s="7">
        <f>IF(COUNTIF(I33:XFD33,"&gt;"&amp;0)=0,,HLOOKUP(COUNTIF(I33:XFD33,"&gt;"&amp;0)-MIN($F$1+1,COUNTIF(I33:XFD33,"&gt;"&amp;0)),I$1:XFD33,A33+1,FALSE))</f>
        <v>71</v>
      </c>
      <c r="G33" s="8">
        <f t="shared" si="8"/>
        <v>1.1734909580861246</v>
      </c>
      <c r="H33" s="13" t="s">
        <v>98</v>
      </c>
      <c r="I33" s="9">
        <v>9</v>
      </c>
      <c r="J33" s="9">
        <v>19</v>
      </c>
      <c r="K33" s="9">
        <v>22</v>
      </c>
      <c r="L33" s="9">
        <v>36</v>
      </c>
      <c r="M33" s="9">
        <v>46</v>
      </c>
      <c r="N33" s="9">
        <v>54</v>
      </c>
      <c r="O33" s="9">
        <v>71</v>
      </c>
      <c r="P33" s="9">
        <v>85</v>
      </c>
      <c r="Q33" s="9">
        <v>98</v>
      </c>
      <c r="R33" s="9">
        <v>120</v>
      </c>
      <c r="S33" s="9">
        <v>137</v>
      </c>
      <c r="T33" s="9">
        <v>158</v>
      </c>
    </row>
    <row r="34" spans="1:36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152</v>
      </c>
      <c r="E34" s="6">
        <f>IF(COUNTIF(I34:XFD34,"&gt;"&amp;0)=0,,HLOOKUP(COUNTIF(I34:XFD34,"&gt;"&amp;0)-1,I$1:XFD34,A34+1,FALSE))</f>
        <v>152</v>
      </c>
      <c r="F34" s="7">
        <f>IF(COUNTIF(I34:XFD34,"&gt;"&amp;0)=0,,HLOOKUP(COUNTIF(I34:XFD34,"&gt;"&amp;0)-MIN($F$1+1,COUNTIF(I34:XFD34,"&gt;"&amp;0)),I$1:XFD34,A34+1,FALSE))</f>
        <v>88</v>
      </c>
      <c r="G34" s="8">
        <f t="shared" si="8"/>
        <v>1.115506700140541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</row>
    <row r="35" spans="1:36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Algeria</v>
      </c>
      <c r="D35" s="6">
        <f t="shared" si="7"/>
        <v>152</v>
      </c>
      <c r="E35" s="6">
        <f>IF(COUNTIF(I35:XFD35,"&gt;"&amp;0)=0,,HLOOKUP(COUNTIF(I35:XFD35,"&gt;"&amp;0)-1,I$1:XFD35,A35+1,FALSE))</f>
        <v>152</v>
      </c>
      <c r="F35" s="7">
        <f>IF(COUNTIF(I35:XFD35,"&gt;"&amp;0)=0,,HLOOKUP(COUNTIF(I35:XFD35,"&gt;"&amp;0)-MIN($F$1+1,COUNTIF(I35:XFD35,"&gt;"&amp;0)),I$1:XFD35,A35+1,FALSE))</f>
        <v>44</v>
      </c>
      <c r="G35" s="8">
        <f t="shared" si="8"/>
        <v>1.2813807114396103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</row>
    <row r="36" spans="1:36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Romania</v>
      </c>
      <c r="D36" s="6">
        <f t="shared" si="7"/>
        <v>151</v>
      </c>
      <c r="E36" s="6">
        <f>IF(COUNTIF(I36:XFD36,"&gt;"&amp;0)=0,,HLOOKUP(COUNTIF(I36:XFD36,"&gt;"&amp;0)-1,I$1:XFD36,A36+1,FALSE))</f>
        <v>151</v>
      </c>
      <c r="F36" s="7">
        <f>IF(COUNTIF(I36:XFD36,"&gt;"&amp;0)=0,,HLOOKUP(COUNTIF(I36:XFD36,"&gt;"&amp;0)-MIN($F$1+1,COUNTIF(I36:XFD36,"&gt;"&amp;0)),I$1:XFD36,A36+1,FALSE))</f>
        <v>82</v>
      </c>
      <c r="G36" s="8">
        <f t="shared" si="8"/>
        <v>1.1298807745501864</v>
      </c>
      <c r="H36" s="13" t="s">
        <v>86</v>
      </c>
      <c r="I36" s="9">
        <v>11</v>
      </c>
      <c r="J36" s="9">
        <v>17</v>
      </c>
      <c r="K36" s="9">
        <v>23</v>
      </c>
      <c r="L36" s="9">
        <v>26</v>
      </c>
      <c r="M36" s="9">
        <v>37</v>
      </c>
      <c r="N36" s="9">
        <v>43</v>
      </c>
      <c r="O36" s="9">
        <v>65</v>
      </c>
      <c r="P36" s="9">
        <v>82</v>
      </c>
      <c r="Q36" s="9">
        <v>92</v>
      </c>
      <c r="R36" s="9">
        <v>115</v>
      </c>
      <c r="S36" s="9">
        <v>133</v>
      </c>
      <c r="T36" s="9">
        <v>146</v>
      </c>
      <c r="U36" s="9">
        <v>151</v>
      </c>
    </row>
    <row r="37" spans="1:36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India</v>
      </c>
      <c r="D37" s="6">
        <f t="shared" si="7"/>
        <v>99</v>
      </c>
      <c r="E37" s="6">
        <f>IF(COUNTIF(I37:XFD37,"&gt;"&amp;0)=0,,HLOOKUP(COUNTIF(I37:XFD37,"&gt;"&amp;0)-1,I$1:XFD37,A37+1,FALSE))</f>
        <v>99</v>
      </c>
      <c r="F37" s="7">
        <f>IF(COUNTIF(I37:XFD37,"&gt;"&amp;0)=0,,HLOOKUP(COUNTIF(I37:XFD37,"&gt;"&amp;0)-MIN($F$1+1,COUNTIF(I37:XFD37,"&gt;"&amp;0)),I$1:XFD37,A37+1,FALSE))</f>
        <v>35</v>
      </c>
      <c r="G37" s="8">
        <f t="shared" si="8"/>
        <v>1.2311569754661904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  <c r="U37" s="9">
        <v>86</v>
      </c>
      <c r="V37" s="9">
        <v>99</v>
      </c>
    </row>
    <row r="38" spans="1:36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94</v>
      </c>
      <c r="E38" s="6">
        <f>IF(COUNTIF(I38:XFD38,"&gt;"&amp;0)=0,,HLOOKUP(COUNTIF(I38:XFD38,"&gt;"&amp;0)-1,I$1:XFD38,A38+1,FALSE))</f>
        <v>94</v>
      </c>
      <c r="F38" s="7">
        <f>IF(COUNTIF(I38:XFD38,"&gt;"&amp;0)=0,,HLOOKUP(COUNTIF(I38:XFD38,"&gt;"&amp;0)-MIN($F$1+1,COUNTIF(I38:XFD38,"&gt;"&amp;0)),I$1:XFD38,A38+1,FALSE))</f>
        <v>33</v>
      </c>
      <c r="G38" s="8">
        <f t="shared" si="8"/>
        <v>1.2328856075402368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</row>
    <row r="39" spans="1:36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Peru</v>
      </c>
      <c r="D39" s="6">
        <f t="shared" si="7"/>
        <v>83</v>
      </c>
      <c r="E39" s="6">
        <f>IF(COUNTIF(I39:XFD39,"&gt;"&amp;0)=0,,HLOOKUP(COUNTIF(I39:XFD39,"&gt;"&amp;0)-1,I$1:XFD39,A39+1,FALSE))</f>
        <v>83</v>
      </c>
      <c r="F39" s="7">
        <f>IF(COUNTIF(I39:XFD39,"&gt;"&amp;0)=0,,HLOOKUP(COUNTIF(I39:XFD39,"&gt;"&amp;0)-MIN($F$1+1,COUNTIF(I39:XFD39,"&gt;"&amp;0)),I$1:XFD39,A39+1,FALSE))</f>
        <v>30</v>
      </c>
      <c r="G39" s="8">
        <f t="shared" si="8"/>
        <v>1.2257202681735138</v>
      </c>
      <c r="H39" s="13" t="s">
        <v>160</v>
      </c>
      <c r="I39" s="9">
        <v>9</v>
      </c>
      <c r="J39" s="9">
        <v>9</v>
      </c>
      <c r="K39" s="9">
        <v>11</v>
      </c>
      <c r="L39" s="9">
        <v>16</v>
      </c>
      <c r="M39" s="9">
        <v>18</v>
      </c>
      <c r="N39" s="9">
        <v>24</v>
      </c>
      <c r="O39" s="9">
        <v>30</v>
      </c>
      <c r="P39" s="9">
        <v>38</v>
      </c>
      <c r="Q39" s="9">
        <v>55</v>
      </c>
      <c r="R39" s="9">
        <v>61</v>
      </c>
      <c r="S39" s="9">
        <v>73</v>
      </c>
      <c r="T39" s="9">
        <v>83</v>
      </c>
    </row>
    <row r="40" spans="1:36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Dominican Republic</v>
      </c>
      <c r="D40" s="6">
        <f t="shared" si="7"/>
        <v>82</v>
      </c>
      <c r="E40" s="6">
        <f>IF(COUNTIF(I40:XFD40,"&gt;"&amp;0)=0,,HLOOKUP(COUNTIF(I40:XFD40,"&gt;"&amp;0)-1,I$1:XFD40,A40+1,FALSE))</f>
        <v>82</v>
      </c>
      <c r="F40" s="7">
        <f>IF(COUNTIF(I40:XFD40,"&gt;"&amp;0)=0,,HLOOKUP(COUNTIF(I40:XFD40,"&gt;"&amp;0)-MIN($F$1+1,COUNTIF(I40:XFD40,"&gt;"&amp;0)),I$1:XFD40,A40+1,FALSE))</f>
        <v>51</v>
      </c>
      <c r="G40" s="8">
        <f t="shared" si="8"/>
        <v>1.0996354578323719</v>
      </c>
      <c r="H40" s="13" t="s">
        <v>106</v>
      </c>
      <c r="I40" s="9">
        <v>10</v>
      </c>
      <c r="J40" s="9">
        <v>10</v>
      </c>
      <c r="K40" s="9">
        <v>20</v>
      </c>
      <c r="L40" s="9">
        <v>28</v>
      </c>
      <c r="M40" s="9">
        <v>39</v>
      </c>
      <c r="N40" s="9">
        <v>42</v>
      </c>
      <c r="O40" s="9">
        <v>51</v>
      </c>
      <c r="P40" s="9">
        <v>57</v>
      </c>
      <c r="Q40" s="9">
        <v>60</v>
      </c>
      <c r="R40" s="9">
        <v>68</v>
      </c>
      <c r="S40" s="9">
        <v>68</v>
      </c>
      <c r="T40" s="9">
        <v>82</v>
      </c>
    </row>
    <row r="41" spans="1:36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Mexico</v>
      </c>
      <c r="D41" s="6">
        <f t="shared" si="7"/>
        <v>79</v>
      </c>
      <c r="E41" s="6">
        <f>IF(COUNTIF(I41:XFD41,"&gt;"&amp;0)=0,,HLOOKUP(COUNTIF(I41:XFD41,"&gt;"&amp;0)-1,I$1:XFD41,A41+1,FALSE))</f>
        <v>79</v>
      </c>
      <c r="F41" s="7">
        <f>IF(COUNTIF(I41:XFD41,"&gt;"&amp;0)=0,,HLOOKUP(COUNTIF(I41:XFD41,"&gt;"&amp;0)-MIN($F$1+1,COUNTIF(I41:XFD41,"&gt;"&amp;0)),I$1:XFD41,A41+1,FALSE))</f>
        <v>28</v>
      </c>
      <c r="G41" s="8">
        <f t="shared" si="8"/>
        <v>1.2305345499833926</v>
      </c>
      <c r="H41" s="13" t="s">
        <v>94</v>
      </c>
      <c r="I41" s="9">
        <v>8</v>
      </c>
      <c r="J41" s="9">
        <v>12</v>
      </c>
      <c r="K41" s="9">
        <v>16</v>
      </c>
      <c r="L41" s="9">
        <v>20</v>
      </c>
      <c r="M41" s="9">
        <v>28</v>
      </c>
      <c r="N41" s="9">
        <v>29</v>
      </c>
      <c r="O41" s="9">
        <v>37</v>
      </c>
      <c r="P41" s="9">
        <v>50</v>
      </c>
      <c r="Q41" s="9">
        <v>60</v>
      </c>
      <c r="R41" s="9">
        <v>79</v>
      </c>
    </row>
    <row r="42" spans="1:36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78</v>
      </c>
      <c r="E42" s="6">
        <f>IF(COUNTIF(I42:XFD42,"&gt;"&amp;0)=0,,HLOOKUP(COUNTIF(I42:XFD42,"&gt;"&amp;0)-1,I$1:XFD42,A42+1,FALSE))</f>
        <v>78</v>
      </c>
      <c r="F42" s="7">
        <f>IF(COUNTIF(I42:XFD42,"&gt;"&amp;0)=0,,HLOOKUP(COUNTIF(I42:XFD42,"&gt;"&amp;0)-MIN($F$1+1,COUNTIF(I42:XFD42,"&gt;"&amp;0)),I$1:XFD42,A42+1,FALSE))</f>
        <v>46</v>
      </c>
      <c r="G42" s="8">
        <f t="shared" si="8"/>
        <v>1.111392224868865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</row>
    <row r="43" spans="1:36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Japan</v>
      </c>
      <c r="D43" s="6">
        <f t="shared" si="7"/>
        <v>77</v>
      </c>
      <c r="E43" s="6">
        <f>IF(COUNTIF(I43:XFD43,"&gt;"&amp;0)=0,,HLOOKUP(COUNTIF(I43:XFD43,"&gt;"&amp;0)-1,I$1:XFD43,A43+1,FALSE))</f>
        <v>77</v>
      </c>
      <c r="F43" s="7">
        <f>IF(COUNTIF(I43:XFD43,"&gt;"&amp;0)=0,,HLOOKUP(COUNTIF(I43:XFD43,"&gt;"&amp;0)-MIN($F$1+1,COUNTIF(I43:XFD43,"&gt;"&amp;0)),I$1:XFD43,A43+1,FALSE))</f>
        <v>56</v>
      </c>
      <c r="G43" s="8">
        <f t="shared" si="8"/>
        <v>1.0657627566354742</v>
      </c>
      <c r="H43" s="13" t="s">
        <v>36</v>
      </c>
      <c r="I43" s="9">
        <v>10</v>
      </c>
      <c r="J43" s="9">
        <v>10</v>
      </c>
      <c r="K43" s="9">
        <v>15</v>
      </c>
      <c r="L43" s="9">
        <v>16</v>
      </c>
      <c r="M43" s="9">
        <v>19</v>
      </c>
      <c r="N43" s="9">
        <v>22</v>
      </c>
      <c r="O43" s="9">
        <v>22</v>
      </c>
      <c r="P43" s="9">
        <v>27</v>
      </c>
      <c r="Q43" s="9">
        <v>29</v>
      </c>
      <c r="R43" s="9">
        <v>29</v>
      </c>
      <c r="S43" s="9">
        <v>29</v>
      </c>
      <c r="T43" s="9">
        <v>33</v>
      </c>
      <c r="U43" s="9">
        <v>35</v>
      </c>
      <c r="V43" s="9">
        <v>41</v>
      </c>
      <c r="W43" s="9">
        <v>42</v>
      </c>
      <c r="X43" s="9">
        <v>43</v>
      </c>
      <c r="Y43" s="9">
        <v>45</v>
      </c>
      <c r="Z43" s="9">
        <v>47</v>
      </c>
      <c r="AA43" s="9">
        <v>49</v>
      </c>
      <c r="AB43" s="9">
        <v>52</v>
      </c>
      <c r="AC43" s="9">
        <v>54</v>
      </c>
      <c r="AD43" s="9">
        <v>54</v>
      </c>
      <c r="AE43" s="9">
        <v>56</v>
      </c>
      <c r="AF43" s="9">
        <v>57</v>
      </c>
      <c r="AG43" s="9">
        <v>62</v>
      </c>
      <c r="AH43" s="9">
        <v>63</v>
      </c>
      <c r="AI43" s="9">
        <v>77</v>
      </c>
      <c r="AJ43" s="9">
        <v>77</v>
      </c>
    </row>
    <row r="44" spans="1:36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Greece</v>
      </c>
      <c r="D44" s="6">
        <f t="shared" si="7"/>
        <v>73</v>
      </c>
      <c r="E44" s="6">
        <f>IF(COUNTIF(I44:XFD44,"&gt;"&amp;0)=0,,HLOOKUP(COUNTIF(I44:XFD44,"&gt;"&amp;0)-1,I$1:XFD44,A44+1,FALSE))</f>
        <v>73</v>
      </c>
      <c r="F44" s="7">
        <f>IF(COUNTIF(I44:XFD44,"&gt;"&amp;0)=0,,HLOOKUP(COUNTIF(I44:XFD44,"&gt;"&amp;0)-MIN($F$1+1,COUNTIF(I44:XFD44,"&gt;"&amp;0)),I$1:XFD44,A44+1,FALSE))</f>
        <v>49</v>
      </c>
      <c r="G44" s="8">
        <f t="shared" si="8"/>
        <v>1.0829922680451622</v>
      </c>
      <c r="H44" s="13" t="s">
        <v>83</v>
      </c>
      <c r="I44" s="9">
        <v>13</v>
      </c>
      <c r="J44" s="9">
        <v>15</v>
      </c>
      <c r="K44" s="9">
        <v>17</v>
      </c>
      <c r="L44" s="9">
        <v>20</v>
      </c>
      <c r="M44" s="9">
        <v>22</v>
      </c>
      <c r="N44" s="9">
        <v>26</v>
      </c>
      <c r="O44" s="9">
        <v>28</v>
      </c>
      <c r="P44" s="9">
        <v>32</v>
      </c>
      <c r="Q44" s="9">
        <v>38</v>
      </c>
      <c r="R44" s="9">
        <v>43</v>
      </c>
      <c r="S44" s="9">
        <v>49</v>
      </c>
      <c r="T44" s="9">
        <v>50</v>
      </c>
      <c r="U44" s="9">
        <v>53</v>
      </c>
      <c r="V44" s="9">
        <v>63</v>
      </c>
      <c r="W44" s="9">
        <v>68</v>
      </c>
      <c r="X44" s="9">
        <v>73</v>
      </c>
    </row>
    <row r="45" spans="1:36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71</v>
      </c>
      <c r="E45" s="6">
        <f>IF(COUNTIF(I45:XFD45,"&gt;"&amp;0)=0,,HLOOKUP(COUNTIF(I45:XFD45,"&gt;"&amp;0)-1,I$1:XFD45,A45+1,FALSE))</f>
        <v>71</v>
      </c>
      <c r="F45" s="7">
        <f>IF(COUNTIF(I45:XFD45,"&gt;"&amp;0)=0,,HLOOKUP(COUNTIF(I45:XFD45,"&gt;"&amp;0)-MIN($F$1+1,COUNTIF(I45:XFD45,"&gt;"&amp;0)),I$1:XFD45,A45+1,FALSE))</f>
        <v>39</v>
      </c>
      <c r="G45" s="8">
        <f t="shared" si="8"/>
        <v>1.1272980307371157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</row>
    <row r="46" spans="1:36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70</v>
      </c>
      <c r="E46" s="6">
        <f>IF(COUNTIF(I46:XFD46,"&gt;"&amp;0)=0,,HLOOKUP(COUNTIF(I46:XFD46,"&gt;"&amp;0)-1,I$1:XFD46,A46+1,FALSE))</f>
        <v>70</v>
      </c>
      <c r="F46" s="7">
        <f>IF(COUNTIF(I46:XFD46,"&gt;"&amp;0)=0,,HLOOKUP(COUNTIF(I46:XFD46,"&gt;"&amp;0)-MIN($F$1+1,COUNTIF(I46:XFD46,"&gt;"&amp;0)),I$1:XFD46,A46+1,FALSE))</f>
        <v>36</v>
      </c>
      <c r="G46" s="8">
        <f t="shared" si="8"/>
        <v>1.1422445848996079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</row>
    <row r="47" spans="1:36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Czechia</v>
      </c>
      <c r="D47" s="6">
        <f t="shared" si="7"/>
        <v>67</v>
      </c>
      <c r="E47" s="6">
        <f>IF(COUNTIF(I47:XFD47,"&gt;"&amp;0)=0,,HLOOKUP(COUNTIF(I47:XFD47,"&gt;"&amp;0)-1,I$1:XFD47,A47+1,FALSE))</f>
        <v>67</v>
      </c>
      <c r="F47" s="7">
        <f>IF(COUNTIF(I47:XFD47,"&gt;"&amp;0)=0,,HLOOKUP(COUNTIF(I47:XFD47,"&gt;"&amp;0)-MIN($F$1+1,COUNTIF(I47:XFD47,"&gt;"&amp;0)),I$1:XFD47,A47+1,FALSE))</f>
        <v>31</v>
      </c>
      <c r="G47" s="8">
        <f t="shared" si="8"/>
        <v>1.1666554703999479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  <c r="O47" s="9">
        <v>39</v>
      </c>
      <c r="P47" s="9">
        <v>44</v>
      </c>
      <c r="Q47" s="9">
        <v>53</v>
      </c>
      <c r="R47" s="9">
        <v>59</v>
      </c>
      <c r="S47" s="9">
        <v>67</v>
      </c>
    </row>
    <row r="48" spans="1:36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Malaysia</v>
      </c>
      <c r="D48" s="6">
        <f t="shared" si="7"/>
        <v>61</v>
      </c>
      <c r="E48" s="6">
        <f>IF(COUNTIF(I48:XFD48,"&gt;"&amp;0)=0,,HLOOKUP(COUNTIF(I48:XFD48,"&gt;"&amp;0)-1,I$1:XFD48,A48+1,FALSE))</f>
        <v>61</v>
      </c>
      <c r="F48" s="7">
        <f>IF(COUNTIF(I48:XFD48,"&gt;"&amp;0)=0,,HLOOKUP(COUNTIF(I48:XFD48,"&gt;"&amp;0)-MIN($F$1+1,COUNTIF(I48:XFD48,"&gt;"&amp;0)),I$1:XFD48,A48+1,FALSE))</f>
        <v>43</v>
      </c>
      <c r="G48" s="8">
        <f t="shared" si="8"/>
        <v>1.0724382020524001</v>
      </c>
      <c r="H48" s="13" t="s">
        <v>43</v>
      </c>
      <c r="I48" s="9">
        <v>10</v>
      </c>
      <c r="J48" s="9">
        <v>14</v>
      </c>
      <c r="K48" s="9">
        <v>16</v>
      </c>
      <c r="L48" s="9">
        <v>20</v>
      </c>
      <c r="M48" s="9">
        <v>23</v>
      </c>
      <c r="N48" s="9">
        <v>26</v>
      </c>
      <c r="O48" s="9">
        <v>27</v>
      </c>
      <c r="P48" s="9">
        <v>35</v>
      </c>
      <c r="Q48" s="9">
        <v>37</v>
      </c>
      <c r="R48" s="9">
        <v>43</v>
      </c>
      <c r="S48" s="9">
        <v>45</v>
      </c>
      <c r="T48" s="9">
        <v>50</v>
      </c>
      <c r="U48" s="9">
        <v>53</v>
      </c>
      <c r="V48" s="9">
        <v>57</v>
      </c>
      <c r="W48" s="9">
        <v>61</v>
      </c>
    </row>
    <row r="49" spans="1:33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Iraq</v>
      </c>
      <c r="D49" s="6">
        <f t="shared" si="7"/>
        <v>61</v>
      </c>
      <c r="E49" s="6">
        <f>IF(COUNTIF(I49:XFD49,"&gt;"&amp;0)=0,,HLOOKUP(COUNTIF(I49:XFD49,"&gt;"&amp;0)-1,I$1:XFD49,A49+1,FALSE))</f>
        <v>61</v>
      </c>
      <c r="F49" s="7">
        <f>IF(COUNTIF(I49:XFD49,"&gt;"&amp;0)=0,,HLOOKUP(COUNTIF(I49:XFD49,"&gt;"&amp;0)-MIN($F$1+1,COUNTIF(I49:XFD49,"&gt;"&amp;0)),I$1:XFD49,A49+1,FALSE))</f>
        <v>50</v>
      </c>
      <c r="G49" s="8">
        <f t="shared" si="8"/>
        <v>1.0405715939588083</v>
      </c>
      <c r="H49" s="13" t="s">
        <v>70</v>
      </c>
      <c r="I49" s="9">
        <v>8</v>
      </c>
      <c r="J49" s="9">
        <v>9</v>
      </c>
      <c r="K49" s="9">
        <v>10</v>
      </c>
      <c r="L49" s="9">
        <v>10</v>
      </c>
      <c r="M49" s="9">
        <v>10</v>
      </c>
      <c r="N49" s="9">
        <v>11</v>
      </c>
      <c r="O49" s="9">
        <v>12</v>
      </c>
      <c r="P49" s="9">
        <v>13</v>
      </c>
      <c r="Q49" s="9">
        <v>17</v>
      </c>
      <c r="R49" s="9">
        <v>17</v>
      </c>
      <c r="S49" s="9">
        <v>20</v>
      </c>
      <c r="T49" s="9">
        <v>23</v>
      </c>
      <c r="U49" s="9">
        <v>27</v>
      </c>
      <c r="V49" s="9">
        <v>29</v>
      </c>
      <c r="W49" s="9">
        <v>36</v>
      </c>
      <c r="X49" s="9">
        <v>40</v>
      </c>
      <c r="Y49" s="9">
        <v>42</v>
      </c>
      <c r="Z49" s="9">
        <v>42</v>
      </c>
      <c r="AA49" s="9">
        <v>46</v>
      </c>
      <c r="AB49" s="9">
        <v>50</v>
      </c>
      <c r="AC49" s="9">
        <v>52</v>
      </c>
      <c r="AD49" s="9">
        <v>54</v>
      </c>
      <c r="AE49" s="9">
        <v>54</v>
      </c>
      <c r="AF49" s="9">
        <v>56</v>
      </c>
      <c r="AG49" s="9">
        <v>61</v>
      </c>
    </row>
    <row r="50" spans="1:33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Serbia</v>
      </c>
      <c r="D50" s="6">
        <f t="shared" si="7"/>
        <v>51</v>
      </c>
      <c r="E50" s="6">
        <f>IF(COUNTIF(I50:XFD50,"&gt;"&amp;0)=0,,HLOOKUP(COUNTIF(I50:XFD50,"&gt;"&amp;0)-1,I$1:XFD50,A50+1,FALSE))</f>
        <v>51</v>
      </c>
      <c r="F50" s="7">
        <f>IF(COUNTIF(I50:XFD50,"&gt;"&amp;0)=0,,HLOOKUP(COUNTIF(I50:XFD50,"&gt;"&amp;0)-MIN($F$1+1,COUNTIF(I50:XFD50,"&gt;"&amp;0)),I$1:XFD50,A50+1,FALSE))</f>
        <v>16</v>
      </c>
      <c r="G50" s="8">
        <f t="shared" si="8"/>
        <v>1.2609272740661635</v>
      </c>
      <c r="H50" s="13" t="s">
        <v>161</v>
      </c>
      <c r="I50" s="9">
        <v>10</v>
      </c>
      <c r="J50" s="9">
        <v>13</v>
      </c>
      <c r="K50" s="9">
        <v>16</v>
      </c>
      <c r="L50" s="9">
        <v>16</v>
      </c>
      <c r="M50" s="9">
        <v>28</v>
      </c>
      <c r="N50" s="9">
        <v>31</v>
      </c>
      <c r="O50" s="9">
        <v>39</v>
      </c>
      <c r="P50" s="9">
        <v>44</v>
      </c>
      <c r="Q50" s="9">
        <v>51</v>
      </c>
    </row>
    <row r="51" spans="1:33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Israel</v>
      </c>
      <c r="D51" s="6">
        <f t="shared" si="7"/>
        <v>49</v>
      </c>
      <c r="E51" s="6">
        <f>IF(COUNTIF(I51:XFD51,"&gt;"&amp;0)=0,,HLOOKUP(COUNTIF(I51:XFD51,"&gt;"&amp;0)-1,I$1:XFD51,A51+1,FALSE))</f>
        <v>49</v>
      </c>
      <c r="F51" s="7">
        <f>IF(COUNTIF(I51:XFD51,"&gt;"&amp;0)=0,,HLOOKUP(COUNTIF(I51:XFD51,"&gt;"&amp;0)-MIN($F$1+1,COUNTIF(I51:XFD51,"&gt;"&amp;0)),I$1:XFD51,A51+1,FALSE))</f>
        <v>20</v>
      </c>
      <c r="G51" s="8">
        <f t="shared" si="8"/>
        <v>1.1962810324748436</v>
      </c>
      <c r="H51" s="13" t="s">
        <v>79</v>
      </c>
      <c r="I51" s="9">
        <v>8</v>
      </c>
      <c r="J51" s="9">
        <v>12</v>
      </c>
      <c r="K51" s="9">
        <v>12</v>
      </c>
      <c r="L51" s="9">
        <v>15</v>
      </c>
      <c r="M51" s="9">
        <v>16</v>
      </c>
      <c r="N51" s="9">
        <v>20</v>
      </c>
      <c r="O51" s="9">
        <v>26</v>
      </c>
      <c r="P51" s="9">
        <v>36</v>
      </c>
      <c r="Q51" s="9">
        <v>40</v>
      </c>
      <c r="R51" s="9">
        <v>44</v>
      </c>
      <c r="S51" s="9">
        <v>49</v>
      </c>
    </row>
    <row r="52" spans="1:33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47</v>
      </c>
      <c r="E52" s="6">
        <f>IF(COUNTIF(I52:XFD52,"&gt;"&amp;0)=0,,HLOOKUP(COUNTIF(I52:XFD52,"&gt;"&amp;0)-1,I$1:XFD52,A52+1,FALSE))</f>
        <v>47</v>
      </c>
      <c r="F52" s="7">
        <f>IF(COUNTIF(I52:XFD52,"&gt;"&amp;0)=0,,HLOOKUP(COUNTIF(I52:XFD52,"&gt;"&amp;0)-MIN($F$1+1,COUNTIF(I52:XFD52,"&gt;"&amp;0)),I$1:XFD52,A52+1,FALSE))</f>
        <v>26</v>
      </c>
      <c r="G52" s="8">
        <f t="shared" si="8"/>
        <v>1.125705795522751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</row>
    <row r="53" spans="1:33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Panama</v>
      </c>
      <c r="D53" s="6">
        <f t="shared" si="7"/>
        <v>46</v>
      </c>
      <c r="E53" s="6">
        <f>IF(COUNTIF(I53:XFD53,"&gt;"&amp;0)=0,,HLOOKUP(COUNTIF(I53:XFD53,"&gt;"&amp;0)-1,I$1:XFD53,A53+1,FALSE))</f>
        <v>46</v>
      </c>
      <c r="F53" s="7">
        <f>IF(COUNTIF(I53:XFD53,"&gt;"&amp;0)=0,,HLOOKUP(COUNTIF(I53:XFD53,"&gt;"&amp;0)-MIN($F$1+1,COUNTIF(I53:XFD53,"&gt;"&amp;0)),I$1:XFD53,A53+1,FALSE))</f>
        <v>30</v>
      </c>
      <c r="G53" s="8">
        <f t="shared" si="8"/>
        <v>1.0892493649129438</v>
      </c>
      <c r="H53" s="13" t="s">
        <v>283</v>
      </c>
      <c r="I53" s="9">
        <v>8</v>
      </c>
      <c r="J53" s="9">
        <v>8</v>
      </c>
      <c r="K53" s="9">
        <v>9</v>
      </c>
      <c r="L53" s="9">
        <v>14</v>
      </c>
      <c r="M53" s="9">
        <v>17</v>
      </c>
      <c r="N53" s="9">
        <v>24</v>
      </c>
      <c r="O53" s="9">
        <v>30</v>
      </c>
      <c r="P53" s="9">
        <v>30</v>
      </c>
      <c r="Q53" s="9">
        <v>32</v>
      </c>
      <c r="R53" s="9">
        <v>37</v>
      </c>
      <c r="S53" s="9">
        <v>41</v>
      </c>
      <c r="T53" s="9">
        <v>46</v>
      </c>
    </row>
    <row r="54" spans="1:33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Russia</v>
      </c>
      <c r="D54" s="6">
        <f t="shared" si="7"/>
        <v>45</v>
      </c>
      <c r="E54" s="6">
        <f>IF(COUNTIF(I54:XFD54,"&gt;"&amp;0)=0,,HLOOKUP(COUNTIF(I54:XFD54,"&gt;"&amp;0)-1,I$1:XFD54,A54+1,FALSE))</f>
        <v>45</v>
      </c>
      <c r="F54" s="7">
        <f>IF(COUNTIF(I54:XFD54,"&gt;"&amp;0)=0,,HLOOKUP(COUNTIF(I54:XFD54,"&gt;"&amp;0)-MIN($F$1+1,COUNTIF(I54:XFD54,"&gt;"&amp;0)),I$1:XFD54,A54+1,FALSE))</f>
        <v>17</v>
      </c>
      <c r="G54" s="8">
        <f t="shared" si="8"/>
        <v>1.2149340908933486</v>
      </c>
      <c r="H54" s="13" t="s">
        <v>344</v>
      </c>
      <c r="I54" s="9">
        <v>8</v>
      </c>
      <c r="J54" s="9">
        <v>9</v>
      </c>
      <c r="K54" s="9">
        <v>17</v>
      </c>
      <c r="L54" s="9">
        <v>24</v>
      </c>
      <c r="M54" s="9">
        <v>30</v>
      </c>
      <c r="N54" s="9">
        <v>34</v>
      </c>
      <c r="O54" s="9">
        <v>43</v>
      </c>
      <c r="P54" s="9">
        <v>45</v>
      </c>
    </row>
    <row r="55" spans="1:33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Argentina</v>
      </c>
      <c r="D55" s="6">
        <f t="shared" si="7"/>
        <v>44</v>
      </c>
      <c r="E55" s="6">
        <f>IF(COUNTIF(I55:XFD55,"&gt;"&amp;0)=0,,HLOOKUP(COUNTIF(I55:XFD55,"&gt;"&amp;0)-1,I$1:XFD55,A55+1,FALSE))</f>
        <v>44</v>
      </c>
      <c r="F55" s="7">
        <f>IF(COUNTIF(I55:XFD55,"&gt;"&amp;0)=0,,HLOOKUP(COUNTIF(I55:XFD55,"&gt;"&amp;0)-MIN($F$1+1,COUNTIF(I55:XFD55,"&gt;"&amp;0)),I$1:XFD55,A55+1,FALSE))</f>
        <v>27</v>
      </c>
      <c r="G55" s="8">
        <f t="shared" si="8"/>
        <v>1.1025994778190622</v>
      </c>
      <c r="H55" s="13" t="s">
        <v>123</v>
      </c>
      <c r="I55" s="9">
        <v>8</v>
      </c>
      <c r="J55" s="9">
        <v>9</v>
      </c>
      <c r="K55" s="9">
        <v>13</v>
      </c>
      <c r="L55" s="9">
        <v>18</v>
      </c>
      <c r="M55" s="9">
        <v>19</v>
      </c>
      <c r="N55" s="9">
        <v>23</v>
      </c>
      <c r="O55" s="9">
        <v>27</v>
      </c>
      <c r="P55" s="9">
        <v>28</v>
      </c>
      <c r="Q55" s="9">
        <v>36</v>
      </c>
      <c r="R55" s="9">
        <v>39</v>
      </c>
      <c r="S55" s="9">
        <v>43</v>
      </c>
      <c r="T55" s="9">
        <v>44</v>
      </c>
    </row>
    <row r="56" spans="1:33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Ukraine</v>
      </c>
      <c r="D56" s="6">
        <f t="shared" si="7"/>
        <v>37</v>
      </c>
      <c r="E56" s="6">
        <f>IF(COUNTIF(I56:XFD56,"&gt;"&amp;0)=0,,HLOOKUP(COUNTIF(I56:XFD56,"&gt;"&amp;0)-1,I$1:XFD56,A56+1,FALSE))</f>
        <v>37</v>
      </c>
      <c r="F56" s="7">
        <f>IF(COUNTIF(I56:XFD56,"&gt;"&amp;0)=0,,HLOOKUP(COUNTIF(I56:XFD56,"&gt;"&amp;0)-MIN($F$1+1,COUNTIF(I56:XFD56,"&gt;"&amp;0)),I$1:XFD56,A56+1,FALSE))</f>
        <v>17</v>
      </c>
      <c r="G56" s="8">
        <f t="shared" si="8"/>
        <v>1.168289734165707</v>
      </c>
      <c r="H56" s="13" t="s">
        <v>129</v>
      </c>
      <c r="I56" s="9">
        <v>9</v>
      </c>
      <c r="J56" s="9">
        <v>10</v>
      </c>
      <c r="K56" s="9">
        <v>13</v>
      </c>
      <c r="L56" s="9">
        <v>17</v>
      </c>
      <c r="M56" s="9">
        <v>20</v>
      </c>
      <c r="N56" s="9">
        <v>22</v>
      </c>
      <c r="O56" s="9">
        <v>27</v>
      </c>
      <c r="P56" s="9">
        <v>32</v>
      </c>
      <c r="Q56" s="9">
        <v>37</v>
      </c>
    </row>
    <row r="57" spans="1:33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Luxembourg</v>
      </c>
      <c r="D57" s="6">
        <f t="shared" si="7"/>
        <v>36</v>
      </c>
      <c r="E57" s="6">
        <f>IF(COUNTIF(I57:XFD57,"&gt;"&amp;0)=0,,HLOOKUP(COUNTIF(I57:XFD57,"&gt;"&amp;0)-1,I$1:XFD57,A57+1,FALSE))</f>
        <v>36</v>
      </c>
      <c r="F57" s="7">
        <f>IF(COUNTIF(I57:XFD57,"&gt;"&amp;0)=0,,HLOOKUP(COUNTIF(I57:XFD57,"&gt;"&amp;0)-MIN($F$1+1,COUNTIF(I57:XFD57,"&gt;"&amp;0)),I$1:XFD57,A57+1,FALSE))</f>
        <v>23</v>
      </c>
      <c r="G57" s="8">
        <f t="shared" si="8"/>
        <v>1.0937421095143891</v>
      </c>
      <c r="H57" s="13" t="s">
        <v>99</v>
      </c>
      <c r="I57" s="9">
        <v>8</v>
      </c>
      <c r="J57" s="9">
        <v>8</v>
      </c>
      <c r="K57" s="9">
        <v>8</v>
      </c>
      <c r="L57" s="9">
        <v>8</v>
      </c>
      <c r="M57" s="9">
        <v>8</v>
      </c>
      <c r="N57" s="9">
        <v>9</v>
      </c>
      <c r="O57" s="9">
        <v>15</v>
      </c>
      <c r="P57" s="9">
        <v>18</v>
      </c>
      <c r="Q57" s="9">
        <v>21</v>
      </c>
      <c r="R57" s="9">
        <v>22</v>
      </c>
      <c r="S57" s="9">
        <v>23</v>
      </c>
      <c r="T57" s="9">
        <v>29</v>
      </c>
      <c r="U57" s="9">
        <v>30</v>
      </c>
      <c r="V57" s="9">
        <v>31</v>
      </c>
      <c r="W57" s="9">
        <v>31</v>
      </c>
      <c r="X57" s="9">
        <v>36</v>
      </c>
    </row>
    <row r="58" spans="1:33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Australia</v>
      </c>
      <c r="D58" s="6">
        <f t="shared" si="7"/>
        <v>35</v>
      </c>
      <c r="E58" s="6">
        <f>IF(COUNTIF(I58:XFD58,"&gt;"&amp;0)=0,,HLOOKUP(COUNTIF(I58:XFD58,"&gt;"&amp;0)-1,I$1:XFD58,A58+1,FALSE))</f>
        <v>35</v>
      </c>
      <c r="F58" s="7">
        <f>IF(COUNTIF(I58:XFD58,"&gt;"&amp;0)=0,,HLOOKUP(COUNTIF(I58:XFD58,"&gt;"&amp;0)-MIN($F$1+1,COUNTIF(I58:XFD58,"&gt;"&amp;0)),I$1:XFD58,A58+1,FALSE))</f>
        <v>18</v>
      </c>
      <c r="G58" s="8">
        <f t="shared" si="8"/>
        <v>1.1422445848996079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  <c r="R58" s="9">
        <v>24</v>
      </c>
      <c r="S58" s="9">
        <v>28</v>
      </c>
      <c r="T58" s="9">
        <v>30</v>
      </c>
      <c r="U58" s="9">
        <v>35</v>
      </c>
    </row>
    <row r="59" spans="1:33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Colombia</v>
      </c>
      <c r="D59" s="6">
        <f t="shared" si="7"/>
        <v>35</v>
      </c>
      <c r="E59" s="6">
        <f>IF(COUNTIF(I59:XFD59,"&gt;"&amp;0)=0,,HLOOKUP(COUNTIF(I59:XFD59,"&gt;"&amp;0)-1,I$1:XFD59,A59+1,FALSE))</f>
        <v>35</v>
      </c>
      <c r="F59" s="7">
        <f>IF(COUNTIF(I59:XFD59,"&gt;"&amp;0)=0,,HLOOKUP(COUNTIF(I59:XFD59,"&gt;"&amp;0)-MIN($F$1+1,COUNTIF(I59:XFD59,"&gt;"&amp;0)),I$1:XFD59,A59+1,FALSE))</f>
        <v>16</v>
      </c>
      <c r="G59" s="8">
        <f t="shared" si="8"/>
        <v>1.1694714187140103</v>
      </c>
      <c r="H59" s="13" t="s">
        <v>158</v>
      </c>
      <c r="I59" s="9">
        <v>10</v>
      </c>
      <c r="J59" s="9">
        <v>12</v>
      </c>
      <c r="K59" s="9">
        <v>16</v>
      </c>
      <c r="L59" s="9">
        <v>17</v>
      </c>
      <c r="M59" s="9">
        <v>19</v>
      </c>
      <c r="N59" s="9">
        <v>25</v>
      </c>
      <c r="O59" s="9">
        <v>32</v>
      </c>
      <c r="P59" s="9">
        <v>35</v>
      </c>
    </row>
    <row r="60" spans="1:33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Saudi Arabia</v>
      </c>
      <c r="D60" s="6">
        <f t="shared" si="7"/>
        <v>34</v>
      </c>
      <c r="E60" s="6">
        <f>IF(COUNTIF(I60:XFD60,"&gt;"&amp;0)=0,,HLOOKUP(COUNTIF(I60:XFD60,"&gt;"&amp;0)-1,I$1:XFD60,A60+1,FALSE))</f>
        <v>34</v>
      </c>
      <c r="F60" s="7">
        <f>IF(COUNTIF(I60:XFD60,"&gt;"&amp;0)=0,,HLOOKUP(COUNTIF(I60:XFD60,"&gt;"&amp;0)-MIN($F$1+1,COUNTIF(I60:XFD60,"&gt;"&amp;0)),I$1:XFD60,A60+1,FALSE))</f>
        <v>10</v>
      </c>
      <c r="G60" s="8">
        <f t="shared" si="8"/>
        <v>1.2773084445875398</v>
      </c>
      <c r="H60" s="13" t="s">
        <v>113</v>
      </c>
      <c r="I60" s="9">
        <v>8</v>
      </c>
      <c r="J60" s="9">
        <v>8</v>
      </c>
      <c r="K60" s="9">
        <v>10</v>
      </c>
      <c r="L60" s="9">
        <v>16</v>
      </c>
      <c r="M60" s="9">
        <v>21</v>
      </c>
      <c r="N60" s="9">
        <v>25</v>
      </c>
      <c r="O60" s="9">
        <v>29</v>
      </c>
      <c r="P60" s="9">
        <v>34</v>
      </c>
    </row>
    <row r="61" spans="1:33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Chile</v>
      </c>
      <c r="D61" s="6">
        <f t="shared" si="7"/>
        <v>34</v>
      </c>
      <c r="E61" s="6">
        <f>IF(COUNTIF(I61:XFD61,"&gt;"&amp;0)=0,,HLOOKUP(COUNTIF(I61:XFD61,"&gt;"&amp;0)-1,I$1:XFD61,A61+1,FALSE))</f>
        <v>34</v>
      </c>
      <c r="F61" s="7">
        <f>IF(COUNTIF(I61:XFD61,"&gt;"&amp;0)=0,,HLOOKUP(COUNTIF(I61:XFD61,"&gt;"&amp;0)-MIN($F$1+1,COUNTIF(I61:XFD61,"&gt;"&amp;0)),I$1:XFD61,A61+1,FALSE))</f>
        <v>12</v>
      </c>
      <c r="G61" s="8">
        <f t="shared" si="8"/>
        <v>1.231571227570561</v>
      </c>
      <c r="H61" s="13" t="s">
        <v>124</v>
      </c>
      <c r="I61" s="9">
        <v>8</v>
      </c>
      <c r="J61" s="9">
        <v>12</v>
      </c>
      <c r="K61" s="9">
        <v>16</v>
      </c>
      <c r="L61" s="9">
        <v>18</v>
      </c>
      <c r="M61" s="9">
        <v>22</v>
      </c>
      <c r="N61" s="9">
        <v>27</v>
      </c>
      <c r="O61" s="9">
        <v>34</v>
      </c>
    </row>
    <row r="62" spans="1:33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Hungary</v>
      </c>
      <c r="D62" s="6">
        <f t="shared" si="7"/>
        <v>34</v>
      </c>
      <c r="E62" s="6">
        <f>IF(COUNTIF(I62:XFD62,"&gt;"&amp;0)=0,,HLOOKUP(COUNTIF(I62:XFD62,"&gt;"&amp;0)-1,I$1:XFD62,A62+1,FALSE))</f>
        <v>34</v>
      </c>
      <c r="F62" s="7">
        <f>IF(COUNTIF(I62:XFD62,"&gt;"&amp;0)=0,,HLOOKUP(COUNTIF(I62:XFD62,"&gt;"&amp;0)-MIN($F$1+1,COUNTIF(I62:XFD62,"&gt;"&amp;0)),I$1:XFD62,A62+1,FALSE))</f>
        <v>16</v>
      </c>
      <c r="G62" s="8">
        <f t="shared" si="8"/>
        <v>1.1627110152194982</v>
      </c>
      <c r="H62" s="13" t="s">
        <v>132</v>
      </c>
      <c r="I62" s="9">
        <v>9</v>
      </c>
      <c r="J62" s="9">
        <v>10</v>
      </c>
      <c r="K62" s="9">
        <v>10</v>
      </c>
      <c r="L62" s="9">
        <v>10</v>
      </c>
      <c r="M62" s="9">
        <v>11</v>
      </c>
      <c r="N62" s="9">
        <v>13</v>
      </c>
      <c r="O62" s="9">
        <v>15</v>
      </c>
      <c r="P62" s="9">
        <v>16</v>
      </c>
      <c r="Q62" s="9">
        <v>20</v>
      </c>
      <c r="R62" s="9">
        <v>21</v>
      </c>
      <c r="S62" s="9">
        <v>26</v>
      </c>
      <c r="T62" s="9">
        <v>32</v>
      </c>
      <c r="U62" s="9">
        <v>34</v>
      </c>
    </row>
    <row r="63" spans="1:33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San Marino</v>
      </c>
      <c r="D63" s="6">
        <f t="shared" si="7"/>
        <v>32</v>
      </c>
      <c r="E63" s="6">
        <f>IF(COUNTIF(I63:XFD63,"&gt;"&amp;0)=0,,HLOOKUP(COUNTIF(I63:XFD63,"&gt;"&amp;0)-1,I$1:XFD63,A63+1,FALSE))</f>
        <v>32</v>
      </c>
      <c r="F63" s="7">
        <f>IF(COUNTIF(I63:XFD63,"&gt;"&amp;0)=0,,HLOOKUP(COUNTIF(I63:XFD63,"&gt;"&amp;0)-MIN($F$1+1,COUNTIF(I63:XFD63,"&gt;"&amp;0)),I$1:XFD63,A63+1,FALSE))</f>
        <v>26</v>
      </c>
      <c r="G63" s="8">
        <f t="shared" si="8"/>
        <v>1.0424022162772979</v>
      </c>
      <c r="H63" s="13" t="s">
        <v>90</v>
      </c>
      <c r="I63" s="9">
        <v>11</v>
      </c>
      <c r="J63" s="9">
        <v>11</v>
      </c>
      <c r="K63" s="9">
        <v>14</v>
      </c>
      <c r="L63" s="9">
        <v>20</v>
      </c>
      <c r="M63" s="9">
        <v>20</v>
      </c>
      <c r="N63" s="9">
        <v>20</v>
      </c>
      <c r="O63" s="9">
        <v>21</v>
      </c>
      <c r="P63" s="9">
        <v>21</v>
      </c>
      <c r="Q63" s="9">
        <v>21</v>
      </c>
      <c r="R63" s="9">
        <v>21</v>
      </c>
      <c r="S63" s="9">
        <v>22</v>
      </c>
      <c r="T63" s="9">
        <v>22</v>
      </c>
      <c r="U63" s="9">
        <v>25</v>
      </c>
      <c r="V63" s="9">
        <v>26</v>
      </c>
      <c r="W63" s="9">
        <v>26</v>
      </c>
      <c r="X63" s="9">
        <v>30</v>
      </c>
      <c r="Y63" s="9">
        <v>30</v>
      </c>
      <c r="Z63" s="9">
        <v>32</v>
      </c>
      <c r="AA63" s="9">
        <v>32</v>
      </c>
    </row>
    <row r="64" spans="1:33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Finland</v>
      </c>
      <c r="D64" s="6">
        <f t="shared" si="7"/>
        <v>28</v>
      </c>
      <c r="E64" s="6">
        <f>IF(COUNTIF(I64:XFD64,"&gt;"&amp;0)=0,,HLOOKUP(COUNTIF(I64:XFD64,"&gt;"&amp;0)-1,I$1:XFD64,A64+1,FALSE))</f>
        <v>28</v>
      </c>
      <c r="F64" s="7">
        <f>IF(COUNTIF(I64:XFD64,"&gt;"&amp;0)=0,,HLOOKUP(COUNTIF(I64:XFD64,"&gt;"&amp;0)-MIN($F$1+1,COUNTIF(I64:XFD64,"&gt;"&amp;0)),I$1:XFD64,A64+1,FALSE))</f>
        <v>17</v>
      </c>
      <c r="G64" s="8">
        <f t="shared" si="8"/>
        <v>1.104947953796503</v>
      </c>
      <c r="H64" s="13" t="s">
        <v>54</v>
      </c>
      <c r="I64" s="9">
        <v>9</v>
      </c>
      <c r="J64" s="9">
        <v>11</v>
      </c>
      <c r="K64" s="9">
        <v>13</v>
      </c>
      <c r="L64" s="9">
        <v>17</v>
      </c>
      <c r="M64" s="9">
        <v>17</v>
      </c>
      <c r="N64" s="9">
        <v>19</v>
      </c>
      <c r="O64" s="9">
        <v>20</v>
      </c>
      <c r="P64" s="9">
        <v>25</v>
      </c>
      <c r="Q64" s="9">
        <v>28</v>
      </c>
    </row>
    <row r="65" spans="1:18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Slovenia</v>
      </c>
      <c r="D65" s="6">
        <f t="shared" si="7"/>
        <v>28</v>
      </c>
      <c r="E65" s="6">
        <f>IF(COUNTIF(I65:XFD65,"&gt;"&amp;0)=0,,HLOOKUP(COUNTIF(I65:XFD65,"&gt;"&amp;0)-1,I$1:XFD65,A65+1,FALSE))</f>
        <v>28</v>
      </c>
      <c r="F65" s="7">
        <f>IF(COUNTIF(I65:XFD65,"&gt;"&amp;0)=0,,HLOOKUP(COUNTIF(I65:XFD65,"&gt;"&amp;0)-MIN($F$1+1,COUNTIF(I65:XFD65,"&gt;"&amp;0)),I$1:XFD65,A65+1,FALSE))</f>
        <v>15</v>
      </c>
      <c r="G65" s="8">
        <f t="shared" si="8"/>
        <v>1.1329568106011707</v>
      </c>
      <c r="H65" s="13" t="s">
        <v>141</v>
      </c>
      <c r="I65" s="9">
        <v>9</v>
      </c>
      <c r="J65" s="9">
        <v>9</v>
      </c>
      <c r="K65" s="9">
        <v>11</v>
      </c>
      <c r="L65" s="9">
        <v>11</v>
      </c>
      <c r="M65" s="9">
        <v>15</v>
      </c>
      <c r="N65" s="9">
        <v>15</v>
      </c>
      <c r="O65" s="9">
        <v>17</v>
      </c>
      <c r="P65" s="9">
        <v>20</v>
      </c>
      <c r="Q65" s="9">
        <v>22</v>
      </c>
      <c r="R65" s="9">
        <v>28</v>
      </c>
    </row>
    <row r="66" spans="1:18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23</v>
      </c>
      <c r="E66" s="6">
        <f>IF(COUNTIF(I66:XFD66,"&gt;"&amp;0)=0,,HLOOKUP(COUNTIF(I66:XFD66,"&gt;"&amp;0)-1,I$1:XFD66,A66+1,FALSE))</f>
        <v>23</v>
      </c>
      <c r="F66" s="7">
        <f>IF(COUNTIF(I66:XFD66,"&gt;"&amp;0)=0,,HLOOKUP(COUNTIF(I66:XFD66,"&gt;"&amp;0)-MIN($F$1+1,COUNTIF(I66:XFD66,"&gt;"&amp;0)),I$1:XFD66,A66+1,FALSE))</f>
        <v>10</v>
      </c>
      <c r="G66" s="8">
        <f t="shared" si="8"/>
        <v>1.1812601880431084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</row>
    <row r="67" spans="1:18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Bosnia and Herzegovina</v>
      </c>
      <c r="D67" s="6">
        <f t="shared" si="7"/>
        <v>23</v>
      </c>
      <c r="E67" s="6">
        <f>IF(COUNTIF(I67:XFD67,"&gt;"&amp;0)=0,,HLOOKUP(COUNTIF(I67:XFD67,"&gt;"&amp;0)-1,I$1:XFD67,A67+1,FALSE))</f>
        <v>23</v>
      </c>
      <c r="F67" s="7">
        <f>IF(COUNTIF(I67:XFD67,"&gt;"&amp;0)=0,,HLOOKUP(COUNTIF(I67:XFD67,"&gt;"&amp;0)-MIN($F$1+1,COUNTIF(I67:XFD67,"&gt;"&amp;0)),I$1:XFD67,A67+1,FALSE))</f>
        <v>13</v>
      </c>
      <c r="G67" s="8">
        <f t="shared" si="8"/>
        <v>1.1208742617958329</v>
      </c>
      <c r="H67" s="13" t="s">
        <v>140</v>
      </c>
      <c r="I67" s="9">
        <v>10</v>
      </c>
      <c r="J67" s="9">
        <v>13</v>
      </c>
      <c r="K67" s="9">
        <v>13</v>
      </c>
      <c r="L67" s="9">
        <v>16</v>
      </c>
      <c r="M67" s="9">
        <v>17</v>
      </c>
      <c r="N67" s="9">
        <v>21</v>
      </c>
      <c r="O67" s="9">
        <v>23</v>
      </c>
    </row>
    <row r="68" spans="1:18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Tunisia</v>
      </c>
      <c r="D68" s="6">
        <f t="shared" si="7"/>
        <v>22</v>
      </c>
      <c r="E68" s="6">
        <f>IF(COUNTIF(I68:XFD68,"&gt;"&amp;0)=0,,HLOOKUP(COUNTIF(I68:XFD68,"&gt;"&amp;0)-1,I$1:XFD68,A68+1,FALSE))</f>
        <v>22</v>
      </c>
      <c r="F68" s="7">
        <f>IF(COUNTIF(I68:XFD68,"&gt;"&amp;0)=0,,HLOOKUP(COUNTIF(I68:XFD68,"&gt;"&amp;0)-MIN($F$1+1,COUNTIF(I68:XFD68,"&gt;"&amp;0)),I$1:XFD68,A68+1,FALSE))</f>
        <v>10</v>
      </c>
      <c r="G68" s="8">
        <f t="shared" si="8"/>
        <v>1.1708049129648923</v>
      </c>
      <c r="H68" s="13" t="s">
        <v>138</v>
      </c>
      <c r="I68" s="9">
        <v>8</v>
      </c>
      <c r="J68" s="9">
        <v>8</v>
      </c>
      <c r="K68" s="9">
        <v>8</v>
      </c>
      <c r="L68" s="9">
        <v>10</v>
      </c>
      <c r="M68" s="9">
        <v>12</v>
      </c>
      <c r="N68" s="9">
        <v>14</v>
      </c>
      <c r="O68" s="9">
        <v>18</v>
      </c>
      <c r="P68" s="9">
        <v>18</v>
      </c>
      <c r="Q68" s="9">
        <v>22</v>
      </c>
    </row>
    <row r="69" spans="1:18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Honduras</v>
      </c>
      <c r="D69" s="6">
        <f t="shared" si="7"/>
        <v>22</v>
      </c>
      <c r="E69" s="6">
        <f>IF(COUNTIF(I69:XFD69,"&gt;"&amp;0)=0,,HLOOKUP(COUNTIF(I69:XFD69,"&gt;"&amp;0)-1,I$1:XFD69,A69+1,FALSE))</f>
        <v>22</v>
      </c>
      <c r="F69" s="7">
        <f>IF(COUNTIF(I69:XFD69,"&gt;"&amp;0)=0,,HLOOKUP(COUNTIF(I69:XFD69,"&gt;"&amp;0)-MIN($F$1+1,COUNTIF(I69:XFD69,"&gt;"&amp;0)),I$1:XFD69,A69+1,FALSE))</f>
        <v>10</v>
      </c>
      <c r="G69" s="8">
        <f t="shared" si="8"/>
        <v>1.2178832856309068</v>
      </c>
      <c r="H69" s="13" t="s">
        <v>348</v>
      </c>
      <c r="I69" s="9">
        <v>10</v>
      </c>
      <c r="J69" s="9">
        <v>14</v>
      </c>
      <c r="K69" s="9">
        <v>15</v>
      </c>
      <c r="L69" s="9">
        <v>15</v>
      </c>
      <c r="M69" s="9">
        <v>22</v>
      </c>
    </row>
    <row r="70" spans="1:18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Albania</v>
      </c>
      <c r="D70" s="6">
        <f t="shared" ref="D70:D133" si="11">MAX(I70:CL70)</f>
        <v>20</v>
      </c>
      <c r="E70" s="6">
        <f>IF(COUNTIF(I70:XFD70,"&gt;"&amp;0)=0,,HLOOKUP(COUNTIF(I70:XFD70,"&gt;"&amp;0)-1,I$1:XFD70,A70+1,FALSE))</f>
        <v>20</v>
      </c>
      <c r="F70" s="7">
        <f>IF(COUNTIF(I70:XFD70,"&gt;"&amp;0)=0,,HLOOKUP(COUNTIF(I70:XFD70,"&gt;"&amp;0)-MIN($F$1+1,COUNTIF(I70:XFD70,"&gt;"&amp;0)),I$1:XFD70,A70+1,FALSE))</f>
        <v>15</v>
      </c>
      <c r="G70" s="8">
        <f t="shared" ref="G70:G133" si="12">IF(COUNTIF(I70:XFD70,"&gt;"&amp;0)=0,,(E70/F70)^(1/MIN(COUNTIF(I70:XFD70,"&gt;"&amp;0)-1,$F$1)))</f>
        <v>1.0592238410488122</v>
      </c>
      <c r="H70" s="13" t="s">
        <v>230</v>
      </c>
      <c r="I70" s="9">
        <v>8</v>
      </c>
      <c r="J70" s="9">
        <v>10</v>
      </c>
      <c r="K70" s="9">
        <v>10</v>
      </c>
      <c r="L70" s="9">
        <v>11</v>
      </c>
      <c r="M70" s="9">
        <v>15</v>
      </c>
      <c r="N70" s="9">
        <v>15</v>
      </c>
      <c r="O70" s="9">
        <v>16</v>
      </c>
      <c r="P70" s="9">
        <v>17</v>
      </c>
      <c r="Q70" s="9">
        <v>20</v>
      </c>
      <c r="R70" s="9">
        <v>20</v>
      </c>
    </row>
    <row r="71" spans="1:18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Bulgaria</v>
      </c>
      <c r="D71" s="6">
        <f t="shared" si="11"/>
        <v>20</v>
      </c>
      <c r="E71" s="6">
        <f>IF(COUNTIF(I71:XFD71,"&gt;"&amp;0)=0,,HLOOKUP(COUNTIF(I71:XFD71,"&gt;"&amp;0)-1,I$1:XFD71,A71+1,FALSE))</f>
        <v>20</v>
      </c>
      <c r="F71" s="7">
        <f>IF(COUNTIF(I71:XFD71,"&gt;"&amp;0)=0,,HLOOKUP(COUNTIF(I71:XFD71,"&gt;"&amp;0)-MIN($F$1+1,COUNTIF(I71:XFD71,"&gt;"&amp;0)),I$1:XFD71,A71+1,FALSE))</f>
        <v>8</v>
      </c>
      <c r="G71" s="8">
        <f t="shared" si="12"/>
        <v>1.2011244339814313</v>
      </c>
      <c r="H71" s="13" t="s">
        <v>199</v>
      </c>
      <c r="I71" s="9">
        <v>8</v>
      </c>
      <c r="J71" s="9">
        <v>8</v>
      </c>
      <c r="K71" s="9">
        <v>8</v>
      </c>
      <c r="L71" s="9">
        <v>10</v>
      </c>
      <c r="M71" s="9">
        <v>10</v>
      </c>
      <c r="N71" s="9">
        <v>14</v>
      </c>
      <c r="O71" s="9">
        <v>17</v>
      </c>
      <c r="P71" s="9">
        <v>20</v>
      </c>
    </row>
    <row r="72" spans="1:18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Lebanon</v>
      </c>
      <c r="D72" s="6">
        <f t="shared" si="11"/>
        <v>18</v>
      </c>
      <c r="E72" s="6">
        <f>IF(COUNTIF(I72:XFD72,"&gt;"&amp;0)=0,,HLOOKUP(COUNTIF(I72:XFD72,"&gt;"&amp;0)-1,I$1:XFD72,A72+1,FALSE))</f>
        <v>18</v>
      </c>
      <c r="F72" s="7">
        <f>IF(COUNTIF(I72:XFD72,"&gt;"&amp;0)=0,,HLOOKUP(COUNTIF(I72:XFD72,"&gt;"&amp;0)-MIN($F$1+1,COUNTIF(I72:XFD72,"&gt;"&amp;0)),I$1:XFD72,A72+1,FALSE))</f>
        <v>12</v>
      </c>
      <c r="G72" s="8">
        <f t="shared" si="12"/>
        <v>1.0844717711976986</v>
      </c>
      <c r="H72" s="13" t="s">
        <v>67</v>
      </c>
      <c r="I72" s="9">
        <v>8</v>
      </c>
      <c r="J72" s="9">
        <v>8</v>
      </c>
      <c r="K72" s="9">
        <v>10</v>
      </c>
      <c r="L72" s="9">
        <v>11</v>
      </c>
      <c r="M72" s="9">
        <v>12</v>
      </c>
      <c r="N72" s="9">
        <v>14</v>
      </c>
      <c r="O72" s="9">
        <v>16</v>
      </c>
      <c r="P72" s="9">
        <v>17</v>
      </c>
      <c r="Q72" s="9">
        <v>17</v>
      </c>
      <c r="R72" s="9">
        <v>18</v>
      </c>
    </row>
    <row r="73" spans="1:18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North Macedonia</v>
      </c>
      <c r="D73" s="6">
        <f t="shared" si="11"/>
        <v>18</v>
      </c>
      <c r="E73" s="6">
        <f>IF(COUNTIF(I73:XFD73,"&gt;"&amp;0)=0,,HLOOKUP(COUNTIF(I73:XFD73,"&gt;"&amp;0)-1,I$1:XFD73,A73+1,FALSE))</f>
        <v>18</v>
      </c>
      <c r="F73" s="7">
        <f>IF(COUNTIF(I73:XFD73,"&gt;"&amp;0)=0,,HLOOKUP(COUNTIF(I73:XFD73,"&gt;"&amp;0)-MIN($F$1+1,COUNTIF(I73:XFD73,"&gt;"&amp;0)),I$1:XFD73,A73+1,FALSE))</f>
        <v>9</v>
      </c>
      <c r="G73" s="8">
        <f t="shared" si="12"/>
        <v>1.1486983549970351</v>
      </c>
      <c r="H73" s="13" t="s">
        <v>84</v>
      </c>
      <c r="I73" s="9">
        <v>9</v>
      </c>
      <c r="J73" s="9">
        <v>11</v>
      </c>
      <c r="K73" s="9">
        <v>11</v>
      </c>
      <c r="L73" s="9">
        <v>12</v>
      </c>
      <c r="M73" s="9">
        <v>17</v>
      </c>
      <c r="N73" s="9">
        <v>18</v>
      </c>
    </row>
    <row r="74" spans="1:18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Congo (Kinshasa)</v>
      </c>
      <c r="D74" s="6">
        <f t="shared" si="11"/>
        <v>18</v>
      </c>
      <c r="E74" s="6">
        <f>IF(COUNTIF(I74:XFD74,"&gt;"&amp;0)=0,,HLOOKUP(COUNTIF(I74:XFD74,"&gt;"&amp;0)-1,I$1:XFD74,A74+1,FALSE))</f>
        <v>18</v>
      </c>
      <c r="F74" s="7">
        <f>IF(COUNTIF(I74:XFD74,"&gt;"&amp;0)=0,,HLOOKUP(COUNTIF(I74:XFD74,"&gt;"&amp;0)-MIN($F$1+1,COUNTIF(I74:XFD74,"&gt;"&amp;0)),I$1:XFD74,A74+1,FALSE))</f>
        <v>8</v>
      </c>
      <c r="G74" s="8">
        <f t="shared" si="12"/>
        <v>1.1760790225246736</v>
      </c>
      <c r="H74" s="13" t="s">
        <v>351</v>
      </c>
      <c r="I74" s="9">
        <v>8</v>
      </c>
      <c r="J74" s="9">
        <v>8</v>
      </c>
      <c r="K74" s="9">
        <v>9</v>
      </c>
      <c r="L74" s="9">
        <v>13</v>
      </c>
      <c r="M74" s="9">
        <v>13</v>
      </c>
      <c r="N74" s="9">
        <v>18</v>
      </c>
      <c r="O74" s="9">
        <v>18</v>
      </c>
    </row>
    <row r="75" spans="1:18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Andorra</v>
      </c>
      <c r="D75" s="6">
        <f t="shared" si="11"/>
        <v>18</v>
      </c>
      <c r="E75" s="6">
        <f>IF(COUNTIF(I75:XFD75,"&gt;"&amp;0)=0,,HLOOKUP(COUNTIF(I75:XFD75,"&gt;"&amp;0)-1,I$1:XFD75,A75+1,FALSE))</f>
        <v>18</v>
      </c>
      <c r="F75" s="7">
        <f>IF(COUNTIF(I75:XFD75,"&gt;"&amp;0)=0,,HLOOKUP(COUNTIF(I75:XFD75,"&gt;"&amp;0)-MIN($F$1+1,COUNTIF(I75:XFD75,"&gt;"&amp;0)),I$1:XFD75,A75+1,FALSE))</f>
        <v>12</v>
      </c>
      <c r="G75" s="8">
        <f t="shared" si="12"/>
        <v>1.0844717711976986</v>
      </c>
      <c r="H75" s="13" t="s">
        <v>109</v>
      </c>
      <c r="I75" s="9">
        <v>8</v>
      </c>
      <c r="J75" s="9">
        <v>12</v>
      </c>
      <c r="K75" s="9">
        <v>14</v>
      </c>
      <c r="L75" s="9">
        <v>15</v>
      </c>
      <c r="M75" s="9">
        <v>16</v>
      </c>
      <c r="N75" s="9">
        <v>17</v>
      </c>
      <c r="O75" s="9">
        <v>18</v>
      </c>
    </row>
    <row r="76" spans="1:18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Burkina Faso</v>
      </c>
      <c r="D76" s="6">
        <f t="shared" si="11"/>
        <v>17</v>
      </c>
      <c r="E76" s="6">
        <f>IF(COUNTIF(I76:XFD76,"&gt;"&amp;0)=0,,HLOOKUP(COUNTIF(I76:XFD76,"&gt;"&amp;0)-1,I$1:XFD76,A76+1,FALSE))</f>
        <v>17</v>
      </c>
      <c r="F76" s="7">
        <f>IF(COUNTIF(I76:XFD76,"&gt;"&amp;0)=0,,HLOOKUP(COUNTIF(I76:XFD76,"&gt;"&amp;0)-MIN($F$1+1,COUNTIF(I76:XFD76,"&gt;"&amp;0)),I$1:XFD76,A76+1,FALSE))</f>
        <v>14</v>
      </c>
      <c r="G76" s="8">
        <f t="shared" si="12"/>
        <v>1.0395949882075526</v>
      </c>
      <c r="H76" s="13" t="s">
        <v>279</v>
      </c>
      <c r="I76" s="9">
        <v>9</v>
      </c>
      <c r="J76" s="9">
        <v>11</v>
      </c>
      <c r="K76" s="9">
        <v>12</v>
      </c>
      <c r="L76" s="9">
        <v>12</v>
      </c>
      <c r="M76" s="9">
        <v>14</v>
      </c>
      <c r="N76" s="9">
        <v>16</v>
      </c>
      <c r="O76" s="9">
        <v>16</v>
      </c>
      <c r="P76" s="9">
        <v>16</v>
      </c>
      <c r="Q76" s="9">
        <v>16</v>
      </c>
      <c r="R76" s="9">
        <v>17</v>
      </c>
    </row>
    <row r="77" spans="1:18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Estonia</v>
      </c>
      <c r="D77" s="6">
        <f t="shared" si="11"/>
        <v>15</v>
      </c>
      <c r="E77" s="6">
        <f>IF(COUNTIF(I77:XFD77,"&gt;"&amp;0)=0,,HLOOKUP(COUNTIF(I77:XFD77,"&gt;"&amp;0)-1,I$1:XFD77,A77+1,FALSE))</f>
        <v>15</v>
      </c>
      <c r="F77" s="7">
        <f>IF(COUNTIF(I77:XFD77,"&gt;"&amp;0)=0,,HLOOKUP(COUNTIF(I77:XFD77,"&gt;"&amp;0)-MIN($F$1+1,COUNTIF(I77:XFD77,"&gt;"&amp;0)),I$1:XFD77,A77+1,FALSE))</f>
        <v>11</v>
      </c>
      <c r="G77" s="8">
        <f t="shared" si="12"/>
        <v>1.1089182339303882</v>
      </c>
      <c r="H77" s="13" t="s">
        <v>88</v>
      </c>
      <c r="I77" s="9">
        <v>11</v>
      </c>
      <c r="J77" s="9">
        <v>12</v>
      </c>
      <c r="K77" s="9">
        <v>13</v>
      </c>
      <c r="L77" s="9">
        <v>15</v>
      </c>
    </row>
    <row r="78" spans="1:18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Croatia</v>
      </c>
      <c r="D78" s="6">
        <f t="shared" si="11"/>
        <v>15</v>
      </c>
      <c r="E78" s="6">
        <f>IF(COUNTIF(I78:XFD78,"&gt;"&amp;0)=0,,HLOOKUP(COUNTIF(I78:XFD78,"&gt;"&amp;0)-1,I$1:XFD78,A78+1,FALSE))</f>
        <v>15</v>
      </c>
      <c r="F78" s="7">
        <f>IF(COUNTIF(I78:XFD78,"&gt;"&amp;0)=0,,HLOOKUP(COUNTIF(I78:XFD78,"&gt;"&amp;0)-MIN($F$1+1,COUNTIF(I78:XFD78,"&gt;"&amp;0)),I$1:XFD78,A78+1,FALSE))</f>
        <v>8</v>
      </c>
      <c r="G78" s="8">
        <f t="shared" si="12"/>
        <v>1.3693063937629153</v>
      </c>
      <c r="H78" s="13" t="s">
        <v>76</v>
      </c>
      <c r="I78" s="9">
        <v>8</v>
      </c>
      <c r="J78" s="9">
        <v>12</v>
      </c>
      <c r="K78" s="9">
        <v>15</v>
      </c>
    </row>
    <row r="79" spans="1:18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Moldova</v>
      </c>
      <c r="D79" s="6">
        <f t="shared" si="11"/>
        <v>15</v>
      </c>
      <c r="E79" s="6">
        <f>IF(COUNTIF(I79:XFD79,"&gt;"&amp;0)=0,,HLOOKUP(COUNTIF(I79:XFD79,"&gt;"&amp;0)-1,I$1:XFD79,A79+1,FALSE))</f>
        <v>15</v>
      </c>
      <c r="F79" s="7">
        <f>IF(COUNTIF(I79:XFD79,"&gt;"&amp;0)=0,,HLOOKUP(COUNTIF(I79:XFD79,"&gt;"&amp;0)-MIN($F$1+1,COUNTIF(I79:XFD79,"&gt;"&amp;0)),I$1:XFD79,A79+1,FALSE))</f>
        <v>8</v>
      </c>
      <c r="G79" s="8">
        <f t="shared" si="12"/>
        <v>1.3693063937629153</v>
      </c>
      <c r="H79" s="13" t="s">
        <v>345</v>
      </c>
      <c r="I79" s="9">
        <v>8</v>
      </c>
      <c r="J79" s="9">
        <v>12</v>
      </c>
      <c r="K79" s="9">
        <v>15</v>
      </c>
    </row>
    <row r="80" spans="1:18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Lithuania</v>
      </c>
      <c r="D80" s="6">
        <f t="shared" si="11"/>
        <v>13</v>
      </c>
      <c r="E80" s="6">
        <f>IF(COUNTIF(I80:XFD80,"&gt;"&amp;0)=0,,HLOOKUP(COUNTIF(I80:XFD80,"&gt;"&amp;0)-1,I$1:XFD80,A80+1,FALSE))</f>
        <v>13</v>
      </c>
      <c r="F80" s="7">
        <f>IF(COUNTIF(I80:XFD80,"&gt;"&amp;0)=0,,HLOOKUP(COUNTIF(I80:XFD80,"&gt;"&amp;0)-MIN($F$1+1,COUNTIF(I80:XFD80,"&gt;"&amp;0)),I$1:XFD80,A80+1,FALSE))</f>
        <v>8</v>
      </c>
      <c r="G80" s="8">
        <f t="shared" si="12"/>
        <v>1.1019722877214801</v>
      </c>
      <c r="H80" s="13" t="s">
        <v>93</v>
      </c>
      <c r="I80" s="9">
        <v>8</v>
      </c>
      <c r="J80" s="9">
        <v>8</v>
      </c>
      <c r="K80" s="9">
        <v>9</v>
      </c>
      <c r="L80" s="9">
        <v>9</v>
      </c>
      <c r="M80" s="9">
        <v>11</v>
      </c>
      <c r="N80" s="9">
        <v>13</v>
      </c>
    </row>
    <row r="81" spans="1:14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South Africa</v>
      </c>
      <c r="D81" s="6">
        <f t="shared" si="11"/>
        <v>11</v>
      </c>
      <c r="E81" s="6">
        <f>IF(COUNTIF(I81:XFD81,"&gt;"&amp;0)=0,,HLOOKUP(COUNTIF(I81:XFD81,"&gt;"&amp;0)-1,I$1:XFD81,A81+1,FALSE))</f>
        <v>11</v>
      </c>
      <c r="F81" s="7">
        <f>IF(COUNTIF(I81:XFD81,"&gt;"&amp;0)=0,,HLOOKUP(COUNTIF(I81:XFD81,"&gt;"&amp;0)-MIN($F$1+1,COUNTIF(I81:XFD81,"&gt;"&amp;0)),I$1:XFD81,A81+1,FALSE))</f>
        <v>9</v>
      </c>
      <c r="G81" s="8">
        <f t="shared" si="12"/>
        <v>1.1055415967851334</v>
      </c>
      <c r="H81" s="13" t="s">
        <v>145</v>
      </c>
      <c r="I81" s="9">
        <v>9</v>
      </c>
      <c r="J81" s="9">
        <v>9</v>
      </c>
      <c r="K81" s="9">
        <v>11</v>
      </c>
    </row>
    <row r="82" spans="1:14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Cyprus</v>
      </c>
      <c r="D82" s="6">
        <f t="shared" si="11"/>
        <v>11</v>
      </c>
      <c r="E82" s="6">
        <f>IF(COUNTIF(I82:XFD82,"&gt;"&amp;0)=0,,HLOOKUP(COUNTIF(I82:XFD82,"&gt;"&amp;0)-1,I$1:XFD82,A82+1,FALSE))</f>
        <v>9</v>
      </c>
      <c r="F82" s="7">
        <f>IF(COUNTIF(I82:XFD82,"&gt;"&amp;0)=0,,HLOOKUP(COUNTIF(I82:XFD82,"&gt;"&amp;0)-MIN($F$1+1,COUNTIF(I82:XFD82,"&gt;"&amp;0)),I$1:XFD82,A82+1,FALSE))</f>
        <v>8</v>
      </c>
      <c r="G82" s="8">
        <f t="shared" si="12"/>
        <v>1.0238362555396097</v>
      </c>
      <c r="H82" s="13" t="s">
        <v>231</v>
      </c>
      <c r="I82" s="9">
        <v>8</v>
      </c>
      <c r="J82" s="9">
        <v>9</v>
      </c>
      <c r="K82" s="9">
        <v>10</v>
      </c>
      <c r="L82" s="9">
        <v>11</v>
      </c>
      <c r="M82" s="9">
        <v>11</v>
      </c>
      <c r="N82" s="9">
        <v>9</v>
      </c>
    </row>
    <row r="83" spans="1:14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10</v>
      </c>
      <c r="E83" s="6">
        <f>IF(COUNTIF(I83:XFD83,"&gt;"&amp;0)=0,,HLOOKUP(COUNTIF(I83:XFD83,"&gt;"&amp;0)-1,I$1:XFD83,A83+1,FALSE))</f>
        <v>10</v>
      </c>
      <c r="F83" s="7">
        <f>IF(COUNTIF(I83:XFD83,"&gt;"&amp;0)=0,,HLOOKUP(COUNTIF(I83:XFD83,"&gt;"&amp;0)-MIN($F$1+1,COUNTIF(I83:XFD83,"&gt;"&amp;0)),I$1:XFD83,A83+1,FALSE))</f>
        <v>8</v>
      </c>
      <c r="G83" s="8">
        <f t="shared" si="12"/>
        <v>1.0573712634405641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</row>
    <row r="84" spans="1:14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Bolivia</v>
      </c>
      <c r="D84" s="6">
        <f t="shared" si="11"/>
        <v>10</v>
      </c>
      <c r="E84" s="6">
        <f>IF(COUNTIF(I84:XFD84,"&gt;"&amp;0)=0,,HLOOKUP(COUNTIF(I84:XFD84,"&gt;"&amp;0)-1,I$1:XFD84,A84+1,FALSE))</f>
        <v>10</v>
      </c>
      <c r="F84" s="7">
        <f>IF(COUNTIF(I84:XFD84,"&gt;"&amp;0)=0,,HLOOKUP(COUNTIF(I84:XFD84,"&gt;"&amp;0)-MIN($F$1+1,COUNTIF(I84:XFD84,"&gt;"&amp;0)),I$1:XFD84,A84+1,FALSE))</f>
        <v>8</v>
      </c>
      <c r="G84" s="8">
        <f t="shared" si="12"/>
        <v>1.0772173450159419</v>
      </c>
      <c r="H84" s="13" t="s">
        <v>346</v>
      </c>
      <c r="I84" s="9">
        <v>8</v>
      </c>
      <c r="J84" s="9">
        <v>9</v>
      </c>
      <c r="K84" s="9">
        <v>10</v>
      </c>
      <c r="L84" s="9">
        <v>10</v>
      </c>
    </row>
    <row r="85" spans="1:14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Bangladesh</v>
      </c>
      <c r="D85" s="6">
        <f t="shared" si="11"/>
        <v>9</v>
      </c>
      <c r="E85" s="6">
        <f>IF(COUNTIF(I85:XFD85,"&gt;"&amp;0)=0,,HLOOKUP(COUNTIF(I85:XFD85,"&gt;"&amp;0)-1,I$1:XFD85,A85+1,FALSE))</f>
        <v>9</v>
      </c>
      <c r="F85" s="7">
        <f>IF(COUNTIF(I85:XFD85,"&gt;"&amp;0)=0,,HLOOKUP(COUNTIF(I85:XFD85,"&gt;"&amp;0)-MIN($F$1+1,COUNTIF(I85:XFD85,"&gt;"&amp;0)),I$1:XFD85,A85+1,FALSE))</f>
        <v>8</v>
      </c>
      <c r="G85" s="8">
        <f t="shared" si="12"/>
        <v>1.125</v>
      </c>
      <c r="H85" s="13" t="s">
        <v>202</v>
      </c>
      <c r="I85" s="9">
        <v>8</v>
      </c>
      <c r="J85" s="9">
        <v>9</v>
      </c>
    </row>
    <row r="86" spans="1:14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Cameroon</v>
      </c>
      <c r="D86" s="6">
        <f t="shared" si="11"/>
        <v>9</v>
      </c>
      <c r="E86" s="6">
        <f>IF(COUNTIF(I86:XFD86,"&gt;"&amp;0)=0,,HLOOKUP(COUNTIF(I86:XFD86,"&gt;"&amp;0)-1,I$1:XFD86,A86+1,FALSE))</f>
        <v>9</v>
      </c>
      <c r="F86" s="7">
        <f>IF(COUNTIF(I86:XFD86,"&gt;"&amp;0)=0,,HLOOKUP(COUNTIF(I86:XFD86,"&gt;"&amp;0)-MIN($F$1+1,COUNTIF(I86:XFD86,"&gt;"&amp;0)),I$1:XFD86,A86+1,FALSE))</f>
        <v>8</v>
      </c>
      <c r="G86" s="8">
        <f t="shared" si="12"/>
        <v>1.0606601717798212</v>
      </c>
      <c r="H86" s="13" t="s">
        <v>157</v>
      </c>
      <c r="I86" s="9">
        <v>8</v>
      </c>
      <c r="J86" s="9">
        <v>9</v>
      </c>
      <c r="K86" s="9">
        <v>9</v>
      </c>
    </row>
    <row r="87" spans="1:14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Belarus</v>
      </c>
      <c r="D87" s="6">
        <f t="shared" si="11"/>
        <v>8</v>
      </c>
      <c r="E87" s="6">
        <f>IF(COUNTIF(I87:XFD87,"&gt;"&amp;0)=0,,HLOOKUP(COUNTIF(I87:XFD87,"&gt;"&amp;0)-1,I$1:XFD87,A87+1,FALSE))</f>
        <v>8</v>
      </c>
      <c r="F87" s="7">
        <f>IF(COUNTIF(I87:XFD87,"&gt;"&amp;0)=0,,HLOOKUP(COUNTIF(I87:XFD87,"&gt;"&amp;0)-MIN($F$1+1,COUNTIF(I87:XFD87,"&gt;"&amp;0)),I$1:XFD87,A87+1,FALSE))</f>
        <v>8</v>
      </c>
      <c r="G87" s="8" t="e">
        <f t="shared" si="12"/>
        <v>#DIV/0!</v>
      </c>
      <c r="H87" s="13" t="s">
        <v>91</v>
      </c>
      <c r="I87" s="9">
        <v>8</v>
      </c>
    </row>
    <row r="88" spans="1:14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Cuba</v>
      </c>
      <c r="D88" s="6">
        <f t="shared" si="11"/>
        <v>8</v>
      </c>
      <c r="E88" s="6">
        <f>IF(COUNTIF(I88:XFD88,"&gt;"&amp;0)=0,,HLOOKUP(COUNTIF(I88:XFD88,"&gt;"&amp;0)-1,I$1:XFD88,A88+1,FALSE))</f>
        <v>8</v>
      </c>
      <c r="F88" s="7">
        <f>IF(COUNTIF(I88:XFD88,"&gt;"&amp;0)=0,,HLOOKUP(COUNTIF(I88:XFD88,"&gt;"&amp;0)-MIN($F$1+1,COUNTIF(I88:XFD88,"&gt;"&amp;0)),I$1:XFD88,A88+1,FALSE))</f>
        <v>8</v>
      </c>
      <c r="G88" s="8" t="e">
        <f t="shared" si="12"/>
        <v>#DIV/0!</v>
      </c>
      <c r="H88" s="13" t="s">
        <v>410</v>
      </c>
      <c r="I88" s="9">
        <v>8</v>
      </c>
    </row>
    <row r="89" spans="1:14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14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14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14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14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14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14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14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52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82602</v>
      </c>
      <c r="G2" s="41">
        <f>MAX(CumulativeDead!2:2)</f>
        <v>3333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4.0350112588072931E-2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128948</v>
      </c>
      <c r="G3" s="41">
        <f>MAX(CumulativeDead!3:3)</f>
        <v>15887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0.12320470267084406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58226</v>
      </c>
      <c r="G4" s="41">
        <f>MAX(CumulativeDead!4:4)</f>
        <v>3603</v>
      </c>
      <c r="J4" s="41">
        <v>83992949</v>
      </c>
      <c r="K4" s="52">
        <v>0</v>
      </c>
      <c r="L4" s="41">
        <v>0</v>
      </c>
      <c r="M4" s="69">
        <f t="shared" si="0"/>
        <v>6.1879572699481335E-2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10237</v>
      </c>
      <c r="G5" s="41">
        <f>MAX(CumulativeDead!5:5)</f>
        <v>183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1.7876330956334865E-2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131646</v>
      </c>
      <c r="G6" s="41">
        <f>MAX(CumulativeDead!6:6)</f>
        <v>12641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9.6022666848973759E-2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100123</v>
      </c>
      <c r="G7" s="41">
        <f>MAX(CumulativeDead!7:7)</f>
        <v>1584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1.5820540734896079E-2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93773</v>
      </c>
      <c r="G8" s="41">
        <f>MAX(CumulativeDead!8:8)</f>
        <v>8093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8.6304160046068695E-2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337072</v>
      </c>
      <c r="G9" s="41">
        <f>MAX(CumulativeDead!9:9)</f>
        <v>9619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2.8536929795414629E-2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21100</v>
      </c>
      <c r="G10" s="41">
        <f>MAX(CumulativeDead!10:10)</f>
        <v>715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3.3886255924170619E-2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5687</v>
      </c>
      <c r="G11" s="41">
        <f>MAX(CumulativeDead!11:11)</f>
        <v>71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1.2484614032002813E-2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6830</v>
      </c>
      <c r="G12" s="41">
        <f>MAX(CumulativeDead!12:12)</f>
        <v>401</v>
      </c>
      <c r="J12" s="41">
        <v>10099265</v>
      </c>
      <c r="K12" s="52">
        <v>5.8</v>
      </c>
      <c r="L12" s="41">
        <v>585.75736999999992</v>
      </c>
      <c r="M12" s="69">
        <f t="shared" si="0"/>
        <v>5.8711566617862372E-2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4561</v>
      </c>
      <c r="G13" s="41">
        <f>MAX(CumulativeDead!13:13)</f>
        <v>179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3.9245779434334577E-2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17953</v>
      </c>
      <c r="G14" s="41">
        <f>MAX(CumulativeDead!14:14)</f>
        <v>1771</v>
      </c>
      <c r="J14" s="41">
        <v>17134872</v>
      </c>
      <c r="K14" s="52">
        <v>0</v>
      </c>
      <c r="L14" s="41">
        <v>0</v>
      </c>
      <c r="M14" s="69">
        <f t="shared" si="0"/>
        <v>9.8646465771737316E-2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48436</v>
      </c>
      <c r="G15" s="41">
        <f>MAX(CumulativeDead!15:15)</f>
        <v>4943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0.10205219258402841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3139</v>
      </c>
      <c r="G16" s="41">
        <f>MAX(CumulativeDead!16:16)</f>
        <v>77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2.4530105129021981E-2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19691</v>
      </c>
      <c r="G18" s="41">
        <f>MAX(CumulativeDead!18:18)</f>
        <v>1447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7.3485348636432885E-2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12051</v>
      </c>
      <c r="G19" s="41">
        <f>MAX(CumulativeDead!19:19)</f>
        <v>204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1.6928055763007221E-2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1604</v>
      </c>
      <c r="G20" s="41">
        <f>MAX(CumulativeDead!20:20)</f>
        <v>4</v>
      </c>
      <c r="J20" s="41">
        <v>2881053</v>
      </c>
      <c r="K20" s="52">
        <v>0</v>
      </c>
      <c r="L20" s="41">
        <v>0</v>
      </c>
      <c r="M20" s="69">
        <f t="shared" si="0"/>
        <v>2.4937655860349127E-3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5687</v>
      </c>
      <c r="G21" s="41">
        <f>MAX(CumulativeDead!21:21)</f>
        <v>35</v>
      </c>
      <c r="J21" s="41">
        <v>25499884</v>
      </c>
      <c r="K21" s="52">
        <v>0</v>
      </c>
      <c r="L21" s="41">
        <v>0</v>
      </c>
      <c r="M21" s="69">
        <f t="shared" si="0"/>
        <v>6.1543871988746267E-3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1309</v>
      </c>
      <c r="G22" s="41">
        <f>MAX(CumulativeDead!22:22)</f>
        <v>6</v>
      </c>
      <c r="J22" s="41">
        <v>5850342</v>
      </c>
      <c r="K22" s="52">
        <v>0</v>
      </c>
      <c r="L22" s="41">
        <v>0</v>
      </c>
      <c r="M22" s="69">
        <f t="shared" si="0"/>
        <v>4.5836516424751722E-3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3662</v>
      </c>
      <c r="G23" s="41">
        <f>MAX(CumulativeDead!23:23)</f>
        <v>61</v>
      </c>
      <c r="J23" s="41">
        <v>32365999</v>
      </c>
      <c r="K23" s="52">
        <v>0</v>
      </c>
      <c r="L23" s="41">
        <v>0</v>
      </c>
      <c r="M23" s="69">
        <f t="shared" si="0"/>
        <v>1.6657564172583288E-2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15756</v>
      </c>
      <c r="G24" s="41">
        <f>MAX(CumulativeDead!24:24)</f>
        <v>259</v>
      </c>
      <c r="J24" s="41">
        <v>37742154</v>
      </c>
      <c r="K24" s="52">
        <v>0</v>
      </c>
      <c r="L24" s="41">
        <v>0</v>
      </c>
      <c r="M24" s="69">
        <f t="shared" si="0"/>
        <v>1.6438182279766438E-2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1735</v>
      </c>
      <c r="G25" s="41">
        <f>MAX(CumulativeDead!25:25)</f>
        <v>73</v>
      </c>
      <c r="J25" s="41">
        <v>10423054</v>
      </c>
      <c r="K25" s="52">
        <v>6</v>
      </c>
      <c r="L25" s="41">
        <v>625.38324</v>
      </c>
      <c r="M25" s="69">
        <f t="shared" si="0"/>
        <v>4.2074927953890492E-2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700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5.7142857142857143E-3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8430</v>
      </c>
      <c r="G27" s="41">
        <f>MAX(CumulativeDead!27:27)</f>
        <v>49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5.8125741399762754E-3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1927</v>
      </c>
      <c r="G28" s="41">
        <f>MAX(CumulativeDead!28:28)</f>
        <v>28</v>
      </c>
      <c r="J28" s="41">
        <v>5540720</v>
      </c>
      <c r="K28" s="52">
        <v>6.1</v>
      </c>
      <c r="L28" s="41">
        <v>337.98392000000001</v>
      </c>
      <c r="M28" s="69">
        <f t="shared" si="0"/>
        <v>1.4530358069538143E-2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11130</v>
      </c>
      <c r="G29" s="41">
        <f>MAX(CumulativeDead!29:29)</f>
        <v>486</v>
      </c>
      <c r="J29" s="41">
        <v>212559417</v>
      </c>
      <c r="K29" s="52">
        <v>0</v>
      </c>
      <c r="L29" s="41">
        <v>0</v>
      </c>
      <c r="M29" s="69">
        <f t="shared" si="0"/>
        <v>4.366576819407008E-2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4587</v>
      </c>
      <c r="G30" s="41">
        <f>MAX(CumulativeDead!30:30)</f>
        <v>67</v>
      </c>
      <c r="J30" s="41">
        <v>10708981</v>
      </c>
      <c r="K30" s="52">
        <v>11.6</v>
      </c>
      <c r="L30" s="41">
        <v>1242.241796</v>
      </c>
      <c r="M30" s="69">
        <f t="shared" si="0"/>
        <v>1.4606496620885111E-2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997</v>
      </c>
      <c r="G31" s="41">
        <f>MAX(CumulativeDead!31:31)</f>
        <v>28</v>
      </c>
      <c r="J31" s="41">
        <v>2078938</v>
      </c>
      <c r="K31" s="52">
        <v>6.4</v>
      </c>
      <c r="L31" s="41">
        <v>133.05203200000003</v>
      </c>
      <c r="M31" s="69">
        <f t="shared" si="0"/>
        <v>2.8084252758274825E-2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1486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3.3647375504710633E-3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11278</v>
      </c>
      <c r="G33" s="41">
        <f>MAX(CumulativeDead!33:33)</f>
        <v>295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2.6157120056747651E-2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961</v>
      </c>
      <c r="G34" s="41">
        <f>MAX(CumulativeDead!34:34)</f>
        <v>61</v>
      </c>
      <c r="J34" s="41">
        <v>40222493</v>
      </c>
      <c r="K34" s="52">
        <v>0</v>
      </c>
      <c r="L34" s="41">
        <v>0</v>
      </c>
      <c r="M34" s="69">
        <f t="shared" ref="M34:M65" si="2">G34/F34</f>
        <v>6.3475546305931316E-2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4994</v>
      </c>
      <c r="G35" s="41">
        <f>MAX(CumulativeDead!35:35)</f>
        <v>158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3.1637965558670406E-2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3864</v>
      </c>
      <c r="G36" s="41">
        <f>MAX(CumulativeDead!36:36)</f>
        <v>151</v>
      </c>
      <c r="J36" s="41">
        <v>19237691</v>
      </c>
      <c r="K36" s="52">
        <v>21.4</v>
      </c>
      <c r="L36" s="41">
        <v>4116.8658740000001</v>
      </c>
      <c r="M36" s="69">
        <f t="shared" si="2"/>
        <v>3.9078674948240168E-2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2402</v>
      </c>
      <c r="G37" s="41">
        <f>MAX(CumulativeDead!37:37)</f>
        <v>34</v>
      </c>
      <c r="J37" s="41">
        <v>34813871</v>
      </c>
      <c r="K37" s="52">
        <v>0</v>
      </c>
      <c r="L37" s="41">
        <v>0</v>
      </c>
      <c r="M37" s="69">
        <f t="shared" si="2"/>
        <v>1.4154870940882597E-2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1799</v>
      </c>
      <c r="G38" s="41">
        <f>MAX(CumulativeDead!38:38)</f>
        <v>10</v>
      </c>
      <c r="J38" s="41">
        <v>9890402</v>
      </c>
      <c r="K38" s="52">
        <v>0</v>
      </c>
      <c r="L38" s="41">
        <v>0</v>
      </c>
      <c r="M38" s="69">
        <f t="shared" si="2"/>
        <v>5.558643690939411E-3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3588</v>
      </c>
      <c r="G39" s="41">
        <f>MAX(CumulativeDead!39:39)</f>
        <v>99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2.7591973244147156E-2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1173</v>
      </c>
      <c r="G40" s="41">
        <f>MAX(CumulativeDead!40:40)</f>
        <v>78</v>
      </c>
      <c r="J40" s="41">
        <v>102334404</v>
      </c>
      <c r="K40" s="52">
        <v>0</v>
      </c>
      <c r="L40" s="41">
        <v>0</v>
      </c>
      <c r="M40" s="69">
        <f t="shared" si="2"/>
        <v>6.6496163682864456E-2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556</v>
      </c>
      <c r="G41" s="41">
        <f>MAX(CumulativeDead!41:41)</f>
        <v>1</v>
      </c>
      <c r="J41" s="41">
        <v>4270571</v>
      </c>
      <c r="K41" s="52">
        <v>0</v>
      </c>
      <c r="L41" s="41">
        <v>0</v>
      </c>
      <c r="M41" s="69">
        <f t="shared" si="2"/>
        <v>1.7985611510791368E-3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266</v>
      </c>
      <c r="G42" s="41">
        <f>MAX(CumulativeDead!42:42)</f>
        <v>32</v>
      </c>
      <c r="J42" s="41">
        <v>33931</v>
      </c>
      <c r="K42" s="52">
        <v>0</v>
      </c>
      <c r="L42" s="41">
        <v>0</v>
      </c>
      <c r="M42" s="69">
        <f t="shared" si="2"/>
        <v>0.12030075187969924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1097</v>
      </c>
      <c r="G43" s="41">
        <f>MAX(CumulativeDead!43:43)</f>
        <v>15</v>
      </c>
      <c r="J43" s="41">
        <v>1326535</v>
      </c>
      <c r="K43" s="52">
        <v>14.6</v>
      </c>
      <c r="L43" s="41">
        <v>193.67410999999998</v>
      </c>
      <c r="M43" s="69">
        <f t="shared" si="2"/>
        <v>1.3673655423883319E-2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527</v>
      </c>
      <c r="G44" s="41">
        <f>MAX(CumulativeDead!44:44)</f>
        <v>18</v>
      </c>
      <c r="J44" s="41">
        <v>6825445</v>
      </c>
      <c r="K44" s="52">
        <v>0</v>
      </c>
      <c r="L44" s="41">
        <v>0</v>
      </c>
      <c r="M44" s="69">
        <f t="shared" si="2"/>
        <v>3.4155597722960153E-2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2169</v>
      </c>
      <c r="G45" s="41">
        <f>MAX(CumulativeDead!45:45)</f>
        <v>23</v>
      </c>
      <c r="J45" s="41">
        <v>69799978</v>
      </c>
      <c r="K45" s="52">
        <v>0</v>
      </c>
      <c r="L45" s="41">
        <v>0</v>
      </c>
      <c r="M45" s="69">
        <f t="shared" si="2"/>
        <v>1.0603964960811434E-2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2273</v>
      </c>
      <c r="G46" s="41">
        <f>MAX(CumulativeDead!46:46)</f>
        <v>198</v>
      </c>
      <c r="J46" s="41">
        <v>273523615</v>
      </c>
      <c r="K46" s="52">
        <v>0</v>
      </c>
      <c r="L46" s="41">
        <v>0</v>
      </c>
      <c r="M46" s="69">
        <f t="shared" si="2"/>
        <v>8.7109546854377481E-2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4102</v>
      </c>
      <c r="G47" s="41">
        <f>MAX(CumulativeDead!47:47)</f>
        <v>94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2.2915650901999023E-2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3246</v>
      </c>
      <c r="G48" s="41">
        <f>MAX(CumulativeDead!48:48)</f>
        <v>152</v>
      </c>
      <c r="J48" s="41">
        <v>109581078</v>
      </c>
      <c r="K48" s="52">
        <v>0</v>
      </c>
      <c r="L48" s="41">
        <v>0</v>
      </c>
      <c r="M48" s="69">
        <f t="shared" si="2"/>
        <v>4.6826863832409117E-2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363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1.3774104683195593E-2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241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5389</v>
      </c>
      <c r="G51" s="41">
        <f>MAX(CumulativeDead!51:51)</f>
        <v>45</v>
      </c>
      <c r="J51" s="41">
        <v>145934462</v>
      </c>
      <c r="K51" s="52">
        <v>0</v>
      </c>
      <c r="L51" s="41">
        <v>0</v>
      </c>
      <c r="M51" s="69">
        <f t="shared" si="2"/>
        <v>8.3503432918908896E-3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4471</v>
      </c>
      <c r="G52" s="41">
        <f>MAX(CumulativeDead!52:52)</f>
        <v>34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7.6045627376425855E-3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135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7.4074074074074077E-3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1908</v>
      </c>
      <c r="G54" s="41">
        <f>MAX(CumulativeDead!54:54)</f>
        <v>51</v>
      </c>
      <c r="J54" s="41">
        <v>8737371</v>
      </c>
      <c r="K54" s="52" t="s">
        <v>511</v>
      </c>
      <c r="L54" s="41" t="e">
        <v>#VALUE!</v>
      </c>
      <c r="M54" s="69">
        <f t="shared" si="2"/>
        <v>2.6729559748427674E-2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2804</v>
      </c>
      <c r="G55" s="41">
        <f>MAX(CumulativeDead!55:55)</f>
        <v>36</v>
      </c>
      <c r="J55" s="41">
        <v>625978</v>
      </c>
      <c r="K55" s="52">
        <v>24.8</v>
      </c>
      <c r="L55" s="41">
        <v>155.24254400000001</v>
      </c>
      <c r="M55" s="69">
        <f t="shared" si="2"/>
        <v>1.2838801711840228E-2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361</v>
      </c>
      <c r="G56" s="41">
        <f>MAX(CumulativeDead!56:56)</f>
        <v>20</v>
      </c>
      <c r="J56" s="41">
        <v>2877797</v>
      </c>
      <c r="K56" s="52" t="s">
        <v>511</v>
      </c>
      <c r="L56" s="41" t="e">
        <v>#VALUE!</v>
      </c>
      <c r="M56" s="69">
        <f t="shared" si="2"/>
        <v>5.5401662049861494E-2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1182</v>
      </c>
      <c r="G57" s="41">
        <f>MAX(CumulativeDead!57:57)</f>
        <v>15</v>
      </c>
      <c r="J57" s="41">
        <v>4105267</v>
      </c>
      <c r="K57" s="52">
        <v>14.7</v>
      </c>
      <c r="L57" s="41">
        <v>603.47424899999999</v>
      </c>
      <c r="M57" s="69">
        <f t="shared" si="2"/>
        <v>1.2690355329949238E-2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485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2.0618556701030928E-3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1451</v>
      </c>
      <c r="G59" s="41">
        <f>MAX(CumulativeDead!59:59)</f>
        <v>44</v>
      </c>
      <c r="J59" s="41">
        <v>45195774</v>
      </c>
      <c r="K59" s="52" t="s">
        <v>511</v>
      </c>
      <c r="L59" s="41" t="e">
        <v>#VALUE!</v>
      </c>
      <c r="M59" s="69">
        <f t="shared" si="2"/>
        <v>3.0323914541695383E-2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3157</v>
      </c>
      <c r="G60" s="41">
        <f>MAX(CumulativeDead!60:60)</f>
        <v>47</v>
      </c>
      <c r="J60" s="41">
        <v>220892340</v>
      </c>
      <c r="K60" s="52">
        <v>0</v>
      </c>
      <c r="L60" s="41">
        <v>0</v>
      </c>
      <c r="M60" s="69">
        <f t="shared" si="2"/>
        <v>1.4887551472917327E-2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2281</v>
      </c>
      <c r="G61" s="41">
        <f>MAX(CumulativeDead!61:61)</f>
        <v>83</v>
      </c>
      <c r="J61" s="41">
        <v>32971854</v>
      </c>
      <c r="K61" s="52">
        <v>0</v>
      </c>
      <c r="L61" s="41">
        <v>0</v>
      </c>
      <c r="M61" s="69">
        <f t="shared" si="2"/>
        <v>3.6387549320473479E-2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562</v>
      </c>
      <c r="G62" s="41">
        <f>MAX(CumulativeDead!62:62)</f>
        <v>8</v>
      </c>
      <c r="J62" s="41">
        <v>9449323</v>
      </c>
      <c r="K62" s="52" t="s">
        <v>511</v>
      </c>
      <c r="L62" s="41" t="e">
        <v>#VALUE!</v>
      </c>
      <c r="M62" s="69">
        <f t="shared" si="2"/>
        <v>1.4234875444839857E-2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1801</v>
      </c>
      <c r="G63" s="41">
        <f>MAX(CumulativeDead!63:63)</f>
        <v>46</v>
      </c>
      <c r="J63" s="41">
        <v>4314767</v>
      </c>
      <c r="K63" s="52" t="s">
        <v>511</v>
      </c>
      <c r="L63" s="41" t="e">
        <v>#VALUE!</v>
      </c>
      <c r="M63" s="69">
        <f t="shared" si="2"/>
        <v>2.5541365907828985E-2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1320</v>
      </c>
      <c r="G64" s="41">
        <f>MAX(CumulativeDead!64:64)</f>
        <v>152</v>
      </c>
      <c r="J64" s="41">
        <v>43851044</v>
      </c>
      <c r="K64" s="52" t="s">
        <v>511</v>
      </c>
      <c r="L64" s="41" t="e">
        <v>#VALUE!</v>
      </c>
      <c r="M64" s="69">
        <f t="shared" si="2"/>
        <v>0.11515151515151516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174</v>
      </c>
      <c r="G65" s="41">
        <f>MAX(CumulativeDead!65:65)</f>
        <v>2</v>
      </c>
      <c r="J65" s="41">
        <v>3989167</v>
      </c>
      <c r="K65" s="52" t="s">
        <v>511</v>
      </c>
      <c r="L65" s="41" t="e">
        <v>#VALUE!</v>
      </c>
      <c r="M65" s="69">
        <f t="shared" si="2"/>
        <v>1.1494252873563218E-2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1655</v>
      </c>
      <c r="G66" s="41">
        <f>MAX(CumulativeDead!66:66)</f>
        <v>11</v>
      </c>
      <c r="J66" s="41">
        <v>59308690</v>
      </c>
      <c r="K66" s="52">
        <v>0</v>
      </c>
      <c r="L66" s="41">
        <v>0</v>
      </c>
      <c r="M66" s="69">
        <f t="shared" ref="M66:M97" si="4">G66/F66</f>
        <v>6.6465256797583082E-3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531</v>
      </c>
      <c r="G67" s="41">
        <f>MAX(CumulativeDead!67:67)</f>
        <v>20</v>
      </c>
      <c r="J67" s="41">
        <v>6948445</v>
      </c>
      <c r="K67" s="52">
        <v>12.2</v>
      </c>
      <c r="L67" s="41">
        <v>847.71028999999987</v>
      </c>
      <c r="M67" s="69">
        <f t="shared" si="4"/>
        <v>3.7664783427495289E-2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454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4.4052863436123352E-3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733</v>
      </c>
      <c r="G69" s="41">
        <f>MAX(CumulativeDead!69:69)</f>
        <v>34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4.6384720327421552E-2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298</v>
      </c>
      <c r="G70" s="41">
        <f>MAX(CumulativeDead!70:70)</f>
        <v>2</v>
      </c>
      <c r="J70" s="41">
        <v>5106626</v>
      </c>
      <c r="K70" s="52" t="s">
        <v>511</v>
      </c>
      <c r="L70" s="41" t="e">
        <v>#VALUE!</v>
      </c>
      <c r="M70" s="69">
        <f t="shared" si="4"/>
        <v>6.7114093959731542E-3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3646</v>
      </c>
      <c r="G71" s="41">
        <f>MAX(CumulativeDead!71:71)</f>
        <v>180</v>
      </c>
      <c r="J71" s="41">
        <v>17643054</v>
      </c>
      <c r="K71" s="52">
        <v>0</v>
      </c>
      <c r="L71" s="41">
        <v>0</v>
      </c>
      <c r="M71" s="69">
        <f t="shared" si="4"/>
        <v>4.9369171695008228E-2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533</v>
      </c>
      <c r="G72" s="41">
        <f>MAX(CumulativeDead!72:72)</f>
        <v>1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1.876172607879925E-3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574</v>
      </c>
      <c r="G73" s="41">
        <f>MAX(CumulativeDead!73:73)</f>
        <v>22</v>
      </c>
      <c r="J73" s="41">
        <v>11818619</v>
      </c>
      <c r="K73" s="52" t="s">
        <v>511</v>
      </c>
      <c r="L73" s="41" t="e">
        <v>#VALUE!</v>
      </c>
      <c r="M73" s="69">
        <f t="shared" si="4"/>
        <v>3.8327526132404179E-2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584</v>
      </c>
      <c r="G74" s="41">
        <f>MAX(CumulativeDead!74:74)</f>
        <v>7</v>
      </c>
      <c r="J74" s="41">
        <v>10139177</v>
      </c>
      <c r="K74" s="52" t="s">
        <v>511</v>
      </c>
      <c r="L74" s="41" t="e">
        <v>#VALUE!</v>
      </c>
      <c r="M74" s="69">
        <f t="shared" si="4"/>
        <v>1.1986301369863013E-2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446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2.4663677130044841E-2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555</v>
      </c>
      <c r="G76" s="41">
        <f>MAX(CumulativeDead!76:76)</f>
        <v>18</v>
      </c>
      <c r="J76" s="41">
        <v>2083374</v>
      </c>
      <c r="K76" s="52" t="s">
        <v>511</v>
      </c>
      <c r="L76" s="41" t="e">
        <v>#VALUE!</v>
      </c>
      <c r="M76" s="69">
        <f t="shared" si="4"/>
        <v>3.2432432432432434E-2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654</v>
      </c>
      <c r="G77" s="41">
        <f>MAX(CumulativeDead!77:77)</f>
        <v>23</v>
      </c>
      <c r="J77" s="41">
        <v>3280819</v>
      </c>
      <c r="K77" s="52" t="s">
        <v>511</v>
      </c>
      <c r="L77" s="41" t="e">
        <v>#VALUE!</v>
      </c>
      <c r="M77" s="69">
        <f t="shared" si="4"/>
        <v>3.5168195718654434E-2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1485</v>
      </c>
      <c r="G78" s="41">
        <f>MAX(CumulativeDead!78:78)</f>
        <v>35</v>
      </c>
      <c r="J78" s="41">
        <v>50882891</v>
      </c>
      <c r="K78" s="52" t="s">
        <v>511</v>
      </c>
      <c r="L78" s="41" t="e">
        <v>#VALUE!</v>
      </c>
      <c r="M78" s="69">
        <f t="shared" si="4"/>
        <v>2.3569023569023569E-2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227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1890</v>
      </c>
      <c r="G80" s="41">
        <f>MAX(CumulativeDead!80:80)</f>
        <v>79</v>
      </c>
      <c r="J80" s="41">
        <v>128932753</v>
      </c>
      <c r="K80" s="52" t="s">
        <v>511</v>
      </c>
      <c r="L80" s="41" t="e">
        <v>#VALUE!</v>
      </c>
      <c r="M80" s="69">
        <f t="shared" si="4"/>
        <v>4.1798941798941801E-2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222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9.0090090090090089E-3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822</v>
      </c>
      <c r="G83" s="41">
        <f>MAX(CumulativeDead!83:83)</f>
        <v>7</v>
      </c>
      <c r="J83" s="41">
        <v>2963243</v>
      </c>
      <c r="K83" s="52" t="s">
        <v>511</v>
      </c>
      <c r="L83" s="41" t="e">
        <v>#VALUE!</v>
      </c>
      <c r="M83" s="69">
        <f t="shared" si="4"/>
        <v>8.5158150851581509E-3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58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5.1724137931034482E-2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349</v>
      </c>
      <c r="G85" s="41">
        <f>MAX(CumulativeDead!85:85)</f>
        <v>7</v>
      </c>
      <c r="J85" s="41">
        <v>38928346</v>
      </c>
      <c r="K85" s="52" t="s">
        <v>511</v>
      </c>
      <c r="L85" s="41" t="e">
        <v>#VALUE!</v>
      </c>
      <c r="M85" s="69">
        <f t="shared" si="4"/>
        <v>2.0057306590257881E-2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1021</v>
      </c>
      <c r="G86" s="41">
        <f>MAX(CumulativeDead!86:86)</f>
        <v>70</v>
      </c>
      <c r="J86" s="41">
        <v>36910560</v>
      </c>
      <c r="K86" s="52" t="s">
        <v>511</v>
      </c>
      <c r="L86" s="41" t="e">
        <v>#VALUE!</v>
      </c>
      <c r="M86" s="69">
        <f t="shared" si="4"/>
        <v>6.8560235063663072E-2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811</v>
      </c>
      <c r="G87" s="41">
        <f>MAX(CumulativeDead!87:87)</f>
        <v>13</v>
      </c>
      <c r="J87" s="41">
        <v>2722289</v>
      </c>
      <c r="K87" s="52">
        <v>15.5</v>
      </c>
      <c r="L87" s="41">
        <v>421.95479499999999</v>
      </c>
      <c r="M87" s="69">
        <f t="shared" si="4"/>
        <v>1.6029593094944512E-2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864</v>
      </c>
      <c r="G88" s="41">
        <f>MAX(CumulativeDead!88:88)</f>
        <v>15</v>
      </c>
      <c r="J88" s="41">
        <v>4033963</v>
      </c>
      <c r="K88" s="52" t="s">
        <v>511</v>
      </c>
      <c r="L88" s="41" t="e">
        <v>#VALUE!</v>
      </c>
      <c r="M88" s="69">
        <f t="shared" si="4"/>
        <v>1.7361111111111112E-2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104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2.8846153846153848E-2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176</v>
      </c>
      <c r="G90" s="41">
        <f>MAX(CumulativeDead!90:90)</f>
        <v>5</v>
      </c>
      <c r="J90" s="41">
        <v>21413249</v>
      </c>
      <c r="K90" s="52" t="s">
        <v>511</v>
      </c>
      <c r="L90" s="41" t="e">
        <v>#VALUE!</v>
      </c>
      <c r="M90" s="69">
        <f t="shared" si="4"/>
        <v>2.8409090909090908E-2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114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1745</v>
      </c>
      <c r="G92" s="41">
        <f>MAX(CumulativeDead!92:92)</f>
        <v>82</v>
      </c>
      <c r="J92" s="41">
        <v>10847910</v>
      </c>
      <c r="K92" s="52" t="s">
        <v>511</v>
      </c>
      <c r="L92" s="41" t="e">
        <v>#VALUE!</v>
      </c>
      <c r="M92" s="69">
        <f t="shared" si="4"/>
        <v>4.6991404011461319E-2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1039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9.6246390760346492E-4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27069</v>
      </c>
      <c r="G96" s="41">
        <f>MAX(CumulativeDead!96:96)</f>
        <v>574</v>
      </c>
      <c r="J96" s="41">
        <v>84339067</v>
      </c>
      <c r="K96" s="52" t="s">
        <v>511</v>
      </c>
      <c r="L96" s="41" t="e">
        <v>#VALUE!</v>
      </c>
      <c r="M96" s="69">
        <f t="shared" si="4"/>
        <v>2.1205068528575122E-2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320</v>
      </c>
      <c r="G97" s="41">
        <f>MAX(CumulativeDead!97:97)</f>
        <v>8</v>
      </c>
      <c r="J97" s="41">
        <v>11326616</v>
      </c>
      <c r="K97" s="52" t="s">
        <v>511</v>
      </c>
      <c r="L97" s="41" t="e">
        <v>#VALUE!</v>
      </c>
      <c r="M97" s="69">
        <f t="shared" si="4"/>
        <v>2.5000000000000001E-2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584</v>
      </c>
      <c r="G98" s="41">
        <f>MAX(CumulativeDead!98:98)</f>
        <v>6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1.0273972602739725E-2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88</v>
      </c>
      <c r="G99" s="41">
        <f>MAX(CumulativeDead!99:99)</f>
        <v>9</v>
      </c>
      <c r="J99" s="41">
        <v>164689383</v>
      </c>
      <c r="K99" s="52" t="s">
        <v>511</v>
      </c>
      <c r="L99" s="41" t="e">
        <v>#VALUE!</v>
      </c>
      <c r="M99" s="69">
        <f t="shared" si="6"/>
        <v>0.10227272727272728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157</v>
      </c>
      <c r="G100" s="41">
        <f>MAX(CumulativeDead!100:100)</f>
        <v>10</v>
      </c>
      <c r="J100" s="41">
        <v>11673021</v>
      </c>
      <c r="K100" s="52" t="s">
        <v>511</v>
      </c>
      <c r="L100" s="41" t="e">
        <v>#VALUE!</v>
      </c>
      <c r="M100" s="69">
        <f t="shared" si="6"/>
        <v>6.3694267515923567E-2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1308</v>
      </c>
      <c r="G102" s="41">
        <f>MAX(CumulativeDead!102:102)</f>
        <v>37</v>
      </c>
      <c r="J102" s="41">
        <v>43733762</v>
      </c>
      <c r="K102" s="52" t="s">
        <v>511</v>
      </c>
      <c r="L102" s="41" t="e">
        <v>#VALUE!</v>
      </c>
      <c r="M102" s="69">
        <f t="shared" si="6"/>
        <v>2.8287461773700305E-2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345</v>
      </c>
      <c r="G104" s="41">
        <f>MAX(CumulativeDead!104:104)</f>
        <v>17</v>
      </c>
      <c r="J104" s="41">
        <v>20903273</v>
      </c>
      <c r="K104" s="52" t="s">
        <v>511</v>
      </c>
      <c r="L104" s="41" t="e">
        <v>#VALUE!</v>
      </c>
      <c r="M104" s="69">
        <f t="shared" si="6"/>
        <v>4.9275362318840582E-2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650</v>
      </c>
      <c r="G105" s="41">
        <f>MAX(CumulativeDead!105:105)</f>
        <v>9</v>
      </c>
      <c r="J105" s="41">
        <v>26545863</v>
      </c>
      <c r="K105" s="52" t="s">
        <v>511</v>
      </c>
      <c r="L105" s="41" t="e">
        <v>#VALUE!</v>
      </c>
      <c r="M105" s="69">
        <f t="shared" si="6"/>
        <v>1.3846153846153847E-2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154</v>
      </c>
      <c r="G106" s="41">
        <f>MAX(CumulativeDead!106:106)</f>
        <v>18</v>
      </c>
      <c r="K106" s="52" t="s">
        <v>511</v>
      </c>
      <c r="L106" s="41" t="e">
        <v>#N/A</v>
      </c>
      <c r="M106" s="69">
        <f t="shared" si="6"/>
        <v>0.11688311688311688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268</v>
      </c>
      <c r="G107" s="41">
        <f>MAX(CumulativeDead!107:107)</f>
        <v>22</v>
      </c>
      <c r="J107" s="41">
        <v>9904607</v>
      </c>
      <c r="K107" s="52" t="s">
        <v>511</v>
      </c>
      <c r="L107" s="41" t="e">
        <v>#VALUE!</v>
      </c>
      <c r="M107" s="69">
        <f t="shared" si="6"/>
        <v>8.2089552238805971E-2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73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1.3698630136986301E-2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232</v>
      </c>
      <c r="G109" s="41">
        <f>MAX(CumulativeDead!109:109)</f>
        <v>5</v>
      </c>
      <c r="J109" s="41">
        <v>206139589</v>
      </c>
      <c r="K109" s="52" t="s">
        <v>511</v>
      </c>
      <c r="L109" s="41" t="e">
        <v>#VALUE!</v>
      </c>
      <c r="M109" s="69">
        <f t="shared" si="6"/>
        <v>2.1551724137931036E-2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501</v>
      </c>
      <c r="G110" s="41">
        <f>MAX(CumulativeDead!110:110)</f>
        <v>18</v>
      </c>
      <c r="J110" s="41">
        <v>77265</v>
      </c>
      <c r="K110" s="52" t="s">
        <v>511</v>
      </c>
      <c r="L110" s="41" t="e">
        <v>#VALUE!</v>
      </c>
      <c r="M110" s="69">
        <f t="shared" si="6"/>
        <v>3.5928143712574849E-2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15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261</v>
      </c>
      <c r="G114" s="41">
        <f>MAX(CumulativeDead!114:114)</f>
        <v>3</v>
      </c>
      <c r="K114" s="52" t="s">
        <v>511</v>
      </c>
      <c r="L114" s="41" t="e">
        <v>#N/A</v>
      </c>
      <c r="M114" s="69">
        <f t="shared" si="6"/>
        <v>1.1494252873563218E-2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43</v>
      </c>
      <c r="G115" s="41">
        <f>MAX(CumulativeDead!115:115)</f>
        <v>2</v>
      </c>
      <c r="J115" s="41">
        <v>114963588</v>
      </c>
      <c r="K115" s="52" t="s">
        <v>511</v>
      </c>
      <c r="L115" s="41" t="e">
        <v>#VALUE!</v>
      </c>
      <c r="M115" s="69">
        <f t="shared" si="6"/>
        <v>4.6511627906976744E-2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121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24</v>
      </c>
      <c r="G118" s="41">
        <f>MAX(CumulativeDead!118:118)</f>
        <v>4</v>
      </c>
      <c r="J118" s="41">
        <v>786552</v>
      </c>
      <c r="K118" s="52" t="s">
        <v>511</v>
      </c>
      <c r="L118" s="41" t="e">
        <v>#VALUE!</v>
      </c>
      <c r="M118" s="69">
        <f t="shared" si="6"/>
        <v>0.16666666666666666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345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1.4492753623188406E-2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142</v>
      </c>
      <c r="G121" s="41">
        <f>MAX(CumulativeDead!121:121)</f>
        <v>4</v>
      </c>
      <c r="J121" s="41">
        <v>53771296</v>
      </c>
      <c r="K121" s="52" t="s">
        <v>511</v>
      </c>
      <c r="L121" s="41" t="e">
        <v>#VALUE!</v>
      </c>
      <c r="M121" s="69">
        <f t="shared" si="6"/>
        <v>2.8169014084507043E-2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77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1.2987012987012988E-2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9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12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0.16666666666666666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69273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4257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49785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10016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983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398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3798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69273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5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0</v>
      </c>
      <c r="CA2">
        <f>SUMIF(ConfirmedRaw!$B:$B,$B2,ConfirmedRaw!CC:CC)</f>
        <v>0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5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0</v>
      </c>
      <c r="CA3">
        <f>SUMIF(ConfirmedRaw!$B:$B,$B3,ConfirmedRaw!CC:CC)</f>
        <v>0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5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0</v>
      </c>
      <c r="CA4">
        <f>SUMIF(ConfirmedRaw!$B:$B,$B4,ConfirmedRaw!CC:CC)</f>
        <v>0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5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0</v>
      </c>
      <c r="CA5">
        <f>SUMIF(ConfirmedRaw!$B:$B,$B5,ConfirmedRaw!CC:CC)</f>
        <v>0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5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0</v>
      </c>
      <c r="CA6">
        <f>SUMIF(ConfirmedRaw!$B:$B,$B6,ConfirmedRaw!CC:CC)</f>
        <v>0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5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0</v>
      </c>
      <c r="CA7">
        <f>SUMIF(ConfirmedRaw!$B:$B,$B7,ConfirmedRaw!CC:CC)</f>
        <v>0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5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0</v>
      </c>
      <c r="CA8">
        <f>SUMIF(ConfirmedRaw!$B:$B,$B8,ConfirmedRaw!CC:CC)</f>
        <v>0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5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243453</v>
      </c>
      <c r="BW9">
        <f>SUMIF(ConfirmedRaw!$B:$B,$B9,ConfirmedRaw!BY:BY)</f>
        <v>275586</v>
      </c>
      <c r="BX9">
        <f>SUMIF(ConfirmedRaw!$B:$B,$B9,ConfirmedRaw!BZ:BZ)</f>
        <v>308850</v>
      </c>
      <c r="BY9">
        <f>SUMIF(ConfirmedRaw!$B:$B,$B9,ConfirmedRaw!CA:CA)</f>
        <v>337072</v>
      </c>
      <c r="BZ9">
        <f>SUMIF(ConfirmedRaw!$B:$B,$B9,ConfirmedRaw!CB:CB)</f>
        <v>0</v>
      </c>
      <c r="CA9">
        <f>SUMIF(ConfirmedRaw!$B:$B,$B9,ConfirmedRaw!CC:CC)</f>
        <v>0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5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0</v>
      </c>
      <c r="CA10">
        <f>SUMIF(ConfirmedRaw!$B:$B,$B10,ConfirmedRaw!CC:CC)</f>
        <v>0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5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0</v>
      </c>
      <c r="CA11">
        <f>SUMIF(ConfirmedRaw!$B:$B,$B11,ConfirmedRaw!CC:CC)</f>
        <v>0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5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0</v>
      </c>
      <c r="CA12">
        <f>SUMIF(ConfirmedRaw!$B:$B,$B12,ConfirmedRaw!CC:CC)</f>
        <v>0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5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0</v>
      </c>
      <c r="CA13">
        <f>SUMIF(ConfirmedRaw!$B:$B,$B13,ConfirmedRaw!CC:CC)</f>
        <v>0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5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0</v>
      </c>
      <c r="CA14">
        <f>SUMIF(ConfirmedRaw!$B:$B,$B14,ConfirmedRaw!CC:CC)</f>
        <v>0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5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0</v>
      </c>
      <c r="CA15">
        <f>SUMIF(ConfirmedRaw!$B:$B,$B15,ConfirmedRaw!CC:CC)</f>
        <v>0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5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0</v>
      </c>
      <c r="CA16">
        <f>SUMIF(ConfirmedRaw!$B:$B,$B16,ConfirmedRaw!CC:CC)</f>
        <v>0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5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5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0</v>
      </c>
      <c r="CA18">
        <f>SUMIF(ConfirmedRaw!$B:$B,$B18,ConfirmedRaw!CC:CC)</f>
        <v>0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5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0</v>
      </c>
      <c r="CA19">
        <f>SUMIF(ConfirmedRaw!$B:$B,$B19,ConfirmedRaw!CC:CC)</f>
        <v>0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5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0</v>
      </c>
      <c r="CA20">
        <f>SUMIF(ConfirmedRaw!$B:$B,$B20,ConfirmedRaw!CC:CC)</f>
        <v>0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5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0</v>
      </c>
      <c r="CA21">
        <f>SUMIF(ConfirmedRaw!$B:$B,$B21,ConfirmedRaw!CC:CC)</f>
        <v>0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5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0</v>
      </c>
      <c r="CA22">
        <f>SUMIF(ConfirmedRaw!$B:$B,$B22,ConfirmedRaw!CC:CC)</f>
        <v>0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5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0</v>
      </c>
      <c r="CA23">
        <f>SUMIF(ConfirmedRaw!$B:$B,$B23,ConfirmedRaw!CC:CC)</f>
        <v>0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5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0</v>
      </c>
      <c r="CA24">
        <f>SUMIF(ConfirmedRaw!$B:$B,$B24,ConfirmedRaw!CC:CC)</f>
        <v>0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5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0</v>
      </c>
      <c r="CA25">
        <f>SUMIF(ConfirmedRaw!$B:$B,$B25,ConfirmedRaw!CC:CC)</f>
        <v>0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5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0</v>
      </c>
      <c r="CA26">
        <f>SUMIF(ConfirmedRaw!$B:$B,$B26,ConfirmedRaw!CC:CC)</f>
        <v>0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5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0</v>
      </c>
      <c r="CA27">
        <f>SUMIF(ConfirmedRaw!$B:$B,$B27,ConfirmedRaw!CC:CC)</f>
        <v>0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5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0</v>
      </c>
      <c r="CA28">
        <f>SUMIF(ConfirmedRaw!$B:$B,$B28,ConfirmedRaw!CC:CC)</f>
        <v>0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5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0</v>
      </c>
      <c r="CA29">
        <f>SUMIF(ConfirmedRaw!$B:$B,$B29,ConfirmedRaw!CC:CC)</f>
        <v>0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5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0</v>
      </c>
      <c r="CA30">
        <f>SUMIF(ConfirmedRaw!$B:$B,$B30,ConfirmedRaw!CC:CC)</f>
        <v>0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5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0</v>
      </c>
      <c r="CA31">
        <f>SUMIF(ConfirmedRaw!$B:$B,$B31,ConfirmedRaw!CC:CC)</f>
        <v>0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5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0</v>
      </c>
      <c r="CA32">
        <f>SUMIF(ConfirmedRaw!$B:$B,$B32,ConfirmedRaw!CC:CC)</f>
        <v>0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5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0</v>
      </c>
      <c r="CA33">
        <f>SUMIF(ConfirmedRaw!$B:$B,$B33,ConfirmedRaw!CC:CC)</f>
        <v>0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5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0</v>
      </c>
      <c r="CA34">
        <f>SUMIF(ConfirmedRaw!$B:$B,$B34,ConfirmedRaw!CC:CC)</f>
        <v>0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5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0</v>
      </c>
      <c r="CA35">
        <f>SUMIF(ConfirmedRaw!$B:$B,$B35,ConfirmedRaw!CC:CC)</f>
        <v>0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5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0</v>
      </c>
      <c r="CA36">
        <f>SUMIF(ConfirmedRaw!$B:$B,$B36,ConfirmedRaw!CC:CC)</f>
        <v>0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5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0</v>
      </c>
      <c r="CA37">
        <f>SUMIF(ConfirmedRaw!$B:$B,$B37,ConfirmedRaw!CC:CC)</f>
        <v>0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5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0</v>
      </c>
      <c r="CA38">
        <f>SUMIF(ConfirmedRaw!$B:$B,$B38,ConfirmedRaw!CC:CC)</f>
        <v>0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5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0</v>
      </c>
      <c r="CA39">
        <f>SUMIF(ConfirmedRaw!$B:$B,$B39,ConfirmedRaw!CC:CC)</f>
        <v>0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5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0</v>
      </c>
      <c r="CA40">
        <f>SUMIF(ConfirmedRaw!$B:$B,$B40,ConfirmedRaw!CC:CC)</f>
        <v>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5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0</v>
      </c>
      <c r="CA41">
        <f>SUMIF(ConfirmedRaw!$B:$B,$B41,ConfirmedRaw!CC:CC)</f>
        <v>0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5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0</v>
      </c>
      <c r="CA42">
        <f>SUMIF(ConfirmedRaw!$B:$B,$B42,ConfirmedRaw!CC:CC)</f>
        <v>0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5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0</v>
      </c>
      <c r="CA43">
        <f>SUMIF(ConfirmedRaw!$B:$B,$B43,ConfirmedRaw!CC:CC)</f>
        <v>0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5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0</v>
      </c>
      <c r="CA44">
        <f>SUMIF(ConfirmedRaw!$B:$B,$B44,ConfirmedRaw!CC:CC)</f>
        <v>0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5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0</v>
      </c>
      <c r="CA45">
        <f>SUMIF(ConfirmedRaw!$B:$B,$B45,ConfirmedRaw!CC:CC)</f>
        <v>0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5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0</v>
      </c>
      <c r="CA46">
        <f>SUMIF(ConfirmedRaw!$B:$B,$B46,ConfirmedRaw!CC:CC)</f>
        <v>0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5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0</v>
      </c>
      <c r="CA47">
        <f>SUMIF(ConfirmedRaw!$B:$B,$B47,ConfirmedRaw!CC:CC)</f>
        <v>0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5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0</v>
      </c>
      <c r="CA48">
        <f>SUMIF(ConfirmedRaw!$B:$B,$B48,ConfirmedRaw!CC:CC)</f>
        <v>0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5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0</v>
      </c>
      <c r="CA49">
        <f>SUMIF(ConfirmedRaw!$B:$B,$B49,ConfirmedRaw!CC:CC)</f>
        <v>0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5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0</v>
      </c>
      <c r="CA50">
        <f>SUMIF(ConfirmedRaw!$B:$B,$B50,ConfirmedRaw!CC:CC)</f>
        <v>0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5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0</v>
      </c>
      <c r="CA51">
        <f>SUMIF(ConfirmedRaw!$B:$B,$B51,ConfirmedRaw!CC:CC)</f>
        <v>0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5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0</v>
      </c>
      <c r="CA52">
        <f>SUMIF(ConfirmedRaw!$B:$B,$B52,ConfirmedRaw!CC:CC)</f>
        <v>0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5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0</v>
      </c>
      <c r="CA53">
        <f>SUMIF(ConfirmedRaw!$B:$B,$B53,ConfirmedRaw!CC:CC)</f>
        <v>0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5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0</v>
      </c>
      <c r="CA54">
        <f>SUMIF(ConfirmedRaw!$B:$B,$B54,ConfirmedRaw!CC:CC)</f>
        <v>0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5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0</v>
      </c>
      <c r="CA55">
        <f>SUMIF(ConfirmedRaw!$B:$B,$B55,ConfirmedRaw!CC:CC)</f>
        <v>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5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0</v>
      </c>
      <c r="CA56">
        <f>SUMIF(ConfirmedRaw!$B:$B,$B56,ConfirmedRaw!CC:CC)</f>
        <v>0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5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0</v>
      </c>
      <c r="CA57">
        <f>SUMIF(ConfirmedRaw!$B:$B,$B57,ConfirmedRaw!CC:CC)</f>
        <v>0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5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0</v>
      </c>
      <c r="CA58">
        <f>SUMIF(ConfirmedRaw!$B:$B,$B58,ConfirmedRaw!CC:CC)</f>
        <v>0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5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0</v>
      </c>
      <c r="CA59">
        <f>SUMIF(ConfirmedRaw!$B:$B,$B59,ConfirmedRaw!CC:CC)</f>
        <v>0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5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0</v>
      </c>
      <c r="CA60">
        <f>SUMIF(ConfirmedRaw!$B:$B,$B60,ConfirmedRaw!CC:CC)</f>
        <v>0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5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0</v>
      </c>
      <c r="CA61">
        <f>SUMIF(ConfirmedRaw!$B:$B,$B61,ConfirmedRaw!CC:CC)</f>
        <v>0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5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0</v>
      </c>
      <c r="CA62">
        <f>SUMIF(ConfirmedRaw!$B:$B,$B62,ConfirmedRaw!CC:CC)</f>
        <v>0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5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0</v>
      </c>
      <c r="CA63">
        <f>SUMIF(ConfirmedRaw!$B:$B,$B63,ConfirmedRaw!CC:CC)</f>
        <v>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5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0</v>
      </c>
      <c r="CA64">
        <f>SUMIF(ConfirmedRaw!$B:$B,$B64,ConfirmedRaw!CC:CC)</f>
        <v>0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5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0</v>
      </c>
      <c r="CA65">
        <f>SUMIF(ConfirmedRaw!$B:$B,$B65,ConfirmedRaw!CC:CC)</f>
        <v>0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5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0</v>
      </c>
      <c r="CA66">
        <f>SUMIF(ConfirmedRaw!$B:$B,$B66,ConfirmedRaw!CC:CC)</f>
        <v>0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5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0</v>
      </c>
      <c r="CA67">
        <f>SUMIF(ConfirmedRaw!$B:$B,$B67,ConfirmedRaw!CC:CC)</f>
        <v>0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5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0</v>
      </c>
      <c r="CA68">
        <f>SUMIF(ConfirmedRaw!$B:$B,$B68,ConfirmedRaw!CC:CC)</f>
        <v>0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5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0</v>
      </c>
      <c r="CA69">
        <f>SUMIF(ConfirmedRaw!$B:$B,$B69,ConfirmedRaw!CC:CC)</f>
        <v>0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5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0</v>
      </c>
      <c r="CA70">
        <f>SUMIF(ConfirmedRaw!$B:$B,$B70,ConfirmedRaw!CC:CC)</f>
        <v>0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5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0</v>
      </c>
      <c r="CA71">
        <f>SUMIF(ConfirmedRaw!$B:$B,$B71,ConfirmedRaw!CC:CC)</f>
        <v>0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5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0</v>
      </c>
      <c r="CA72">
        <f>SUMIF(ConfirmedRaw!$B:$B,$B72,ConfirmedRaw!CC:CC)</f>
        <v>0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5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0</v>
      </c>
      <c r="CA73">
        <f>SUMIF(ConfirmedRaw!$B:$B,$B73,ConfirmedRaw!CC:CC)</f>
        <v>0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5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0</v>
      </c>
      <c r="CA74">
        <f>SUMIF(ConfirmedRaw!$B:$B,$B74,ConfirmedRaw!CC:CC)</f>
        <v>0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5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0</v>
      </c>
      <c r="CA75">
        <f>SUMIF(ConfirmedRaw!$B:$B,$B75,ConfirmedRaw!CC:CC)</f>
        <v>0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5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0</v>
      </c>
      <c r="CA76">
        <f>SUMIF(ConfirmedRaw!$B:$B,$B76,ConfirmedRaw!CC:CC)</f>
        <v>0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5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0</v>
      </c>
      <c r="CA77">
        <f>SUMIF(ConfirmedRaw!$B:$B,$B77,ConfirmedRaw!CC:CC)</f>
        <v>0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5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0</v>
      </c>
      <c r="CA78">
        <f>SUMIF(ConfirmedRaw!$B:$B,$B78,ConfirmedRaw!CC:CC)</f>
        <v>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5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0</v>
      </c>
      <c r="CA79">
        <f>SUMIF(ConfirmedRaw!$B:$B,$B79,ConfirmedRaw!CC:CC)</f>
        <v>0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5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0</v>
      </c>
      <c r="CA80">
        <f>SUMIF(ConfirmedRaw!$B:$B,$B80,ConfirmedRaw!CC:CC)</f>
        <v>0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5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0</v>
      </c>
      <c r="CA81">
        <f>SUMIF(ConfirmedRaw!$B:$B,$B81,ConfirmedRaw!CC:CC)</f>
        <v>0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5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0</v>
      </c>
      <c r="CA82">
        <f>SUMIF(ConfirmedRaw!$B:$B,$B82,ConfirmedRaw!CC:CC)</f>
        <v>0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5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0</v>
      </c>
      <c r="CA83">
        <f>SUMIF(ConfirmedRaw!$B:$B,$B83,ConfirmedRaw!CC:CC)</f>
        <v>0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5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0</v>
      </c>
      <c r="CA84">
        <f>SUMIF(ConfirmedRaw!$B:$B,$B84,ConfirmedRaw!CC:CC)</f>
        <v>0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5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0</v>
      </c>
      <c r="CA85">
        <f>SUMIF(ConfirmedRaw!$B:$B,$B85,ConfirmedRaw!CC:CC)</f>
        <v>0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5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0</v>
      </c>
      <c r="CA86">
        <f>SUMIF(ConfirmedRaw!$B:$B,$B86,ConfirmedRaw!CC:CC)</f>
        <v>0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5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0</v>
      </c>
      <c r="CA87">
        <f>SUMIF(ConfirmedRaw!$B:$B,$B87,ConfirmedRaw!CC:CC)</f>
        <v>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5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0</v>
      </c>
      <c r="CA88">
        <f>SUMIF(ConfirmedRaw!$B:$B,$B88,ConfirmedRaw!CC:CC)</f>
        <v>0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5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0</v>
      </c>
      <c r="CA89">
        <f>SUMIF(ConfirmedRaw!$B:$B,$B89,ConfirmedRaw!CC:CC)</f>
        <v>0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5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0</v>
      </c>
      <c r="CA90">
        <f>SUMIF(ConfirmedRaw!$B:$B,$B90,ConfirmedRaw!CC:CC)</f>
        <v>0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5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0</v>
      </c>
      <c r="CA91">
        <f>SUMIF(ConfirmedRaw!$B:$B,$B91,ConfirmedRaw!CC:CC)</f>
        <v>0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5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0</v>
      </c>
      <c r="CA92">
        <f>SUMIF(ConfirmedRaw!$B:$B,$B92,ConfirmedRaw!CC:CC)</f>
        <v>0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5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5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0</v>
      </c>
      <c r="CA94">
        <f>SUMIF(ConfirmedRaw!$B:$B,$B94,ConfirmedRaw!CC:CC)</f>
        <v>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5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5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0</v>
      </c>
      <c r="CA96">
        <f>SUMIF(ConfirmedRaw!$B:$B,$B96,ConfirmedRaw!CC:CC)</f>
        <v>0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5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0</v>
      </c>
      <c r="CA97">
        <f>SUMIF(ConfirmedRaw!$B:$B,$B97,ConfirmedRaw!CC:CC)</f>
        <v>0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5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0</v>
      </c>
      <c r="CA98">
        <f>SUMIF(ConfirmedRaw!$B:$B,$B98,ConfirmedRaw!CC:CC)</f>
        <v>0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5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0</v>
      </c>
      <c r="CA99">
        <f>SUMIF(ConfirmedRaw!$B:$B,$B99,ConfirmedRaw!CC:CC)</f>
        <v>0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5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0</v>
      </c>
      <c r="CA100">
        <f>SUMIF(ConfirmedRaw!$B:$B,$B100,ConfirmedRaw!CC:CC)</f>
        <v>0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5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5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0</v>
      </c>
      <c r="CA102">
        <f>SUMIF(ConfirmedRaw!$B:$B,$B102,ConfirmedRaw!CC:CC)</f>
        <v>0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5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5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0</v>
      </c>
      <c r="CA104">
        <f>SUMIF(ConfirmedRaw!$B:$B,$B104,ConfirmedRaw!CC:CC)</f>
        <v>0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5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0</v>
      </c>
      <c r="CA105">
        <f>SUMIF(ConfirmedRaw!$B:$B,$B105,ConfirmedRaw!CC:CC)</f>
        <v>0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5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0</v>
      </c>
      <c r="CA106">
        <f>SUMIF(ConfirmedRaw!$B:$B,$B106,ConfirmedRaw!CC:CC)</f>
        <v>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5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0</v>
      </c>
      <c r="CA107">
        <f>SUMIF(ConfirmedRaw!$B:$B,$B107,ConfirmedRaw!CC:CC)</f>
        <v>0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5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0</v>
      </c>
      <c r="CA108">
        <f>SUMIF(ConfirmedRaw!$B:$B,$B108,ConfirmedRaw!CC:CC)</f>
        <v>0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5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0</v>
      </c>
      <c r="CA109">
        <f>SUMIF(ConfirmedRaw!$B:$B,$B109,ConfirmedRaw!CC:CC)</f>
        <v>0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5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0</v>
      </c>
      <c r="CA110">
        <f>SUMIF(ConfirmedRaw!$B:$B,$B110,ConfirmedRaw!CC:CC)</f>
        <v>0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5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0</v>
      </c>
      <c r="CA111">
        <f>SUMIF(ConfirmedRaw!$B:$B,$B111,ConfirmedRaw!CC:CC)</f>
        <v>0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5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0</v>
      </c>
      <c r="CA112">
        <f>SUMIF(ConfirmedRaw!$B:$B,$B112,ConfirmedRaw!CC:CC)</f>
        <v>0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5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5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0</v>
      </c>
      <c r="CA114">
        <f>SUMIF(ConfirmedRaw!$B:$B,$B114,ConfirmedRaw!CC:CC)</f>
        <v>0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5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0</v>
      </c>
      <c r="CA115">
        <f>SUMIF(ConfirmedRaw!$B:$B,$B115,ConfirmedRaw!CC:CC)</f>
        <v>0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5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5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0</v>
      </c>
      <c r="CA117">
        <f>SUMIF(ConfirmedRaw!$B:$B,$B117,ConfirmedRaw!CC:CC)</f>
        <v>0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5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0</v>
      </c>
      <c r="CA118">
        <f>SUMIF(ConfirmedRaw!$B:$B,$B118,ConfirmedRaw!CC:CC)</f>
        <v>0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5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0</v>
      </c>
      <c r="CA119">
        <f>SUMIF(ConfirmedRaw!$B:$B,$B119,ConfirmedRaw!CC:CC)</f>
        <v>0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5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0</v>
      </c>
      <c r="CA120">
        <f>SUMIF(ConfirmedRaw!$B:$B,$B120,ConfirmedRaw!CC:CC)</f>
        <v>0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5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0</v>
      </c>
      <c r="CA121">
        <f>SUMIF(ConfirmedRaw!$B:$B,$B121,ConfirmedRaw!CC:CC)</f>
        <v>0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5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0</v>
      </c>
      <c r="CA122">
        <f>SUMIF(ConfirmedRaw!$B:$B,$B122,ConfirmedRaw!CC:CC)</f>
        <v>0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5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0</v>
      </c>
      <c r="CA123">
        <f>SUMIF(ConfirmedRaw!$B:$B,$B123,ConfirmedRaw!CC:CC)</f>
        <v>0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5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0</v>
      </c>
      <c r="CA124">
        <f>SUMIF(ConfirmedRaw!$B:$B,$B124,ConfirmedRaw!CC:CC)</f>
        <v>0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5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0</v>
      </c>
      <c r="CA125">
        <f>SUMIF(ConfirmedRaw!$B:$B,$B125,ConfirmedRaw!CC:CC)</f>
        <v>0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5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0</v>
      </c>
      <c r="CA126">
        <f>SUMIF(ConfirmedRaw!$B:$B,$B126,ConfirmedRaw!CC:CC)</f>
        <v>0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5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1009785</v>
      </c>
      <c r="BW127">
        <f t="shared" si="3"/>
        <v>1092307</v>
      </c>
      <c r="BX127">
        <f t="shared" si="3"/>
        <v>1193527</v>
      </c>
      <c r="BY127">
        <f t="shared" si="3"/>
        <v>1267942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5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5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5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14800</v>
      </c>
      <c r="BI130">
        <f t="shared" si="9"/>
        <v>20466</v>
      </c>
      <c r="BJ130">
        <f t="shared" si="9"/>
        <v>27324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149407</v>
      </c>
      <c r="BS130">
        <f t="shared" si="10"/>
        <v>171730</v>
      </c>
      <c r="BT130">
        <f t="shared" si="10"/>
        <v>199550</v>
      </c>
      <c r="BU130">
        <f t="shared" si="10"/>
        <v>225966</v>
      </c>
      <c r="BV130">
        <f t="shared" si="11"/>
        <v>258117</v>
      </c>
      <c r="BW130">
        <f t="shared" si="11"/>
        <v>291755</v>
      </c>
      <c r="BX130">
        <f t="shared" si="11"/>
        <v>325980</v>
      </c>
      <c r="BY130">
        <f t="shared" si="11"/>
        <v>357366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5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5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5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5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0</v>
      </c>
      <c r="CA2">
        <f>SUMIF(DeadRaw!$B:$B,$B2,DeadRaw!CC:CC)</f>
        <v>0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5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0</v>
      </c>
      <c r="CA3">
        <f>SUMIF(DeadRaw!$B:$B,$B3,DeadRaw!CC:CC)</f>
        <v>0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5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0</v>
      </c>
      <c r="CA4">
        <f>SUMIF(DeadRaw!$B:$B,$B4,DeadRaw!CC:CC)</f>
        <v>0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5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0</v>
      </c>
      <c r="CA5">
        <f>SUMIF(DeadRaw!$B:$B,$B5,DeadRaw!CC:CC)</f>
        <v>0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5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0</v>
      </c>
      <c r="CA6">
        <f>SUMIF(DeadRaw!$B:$B,$B6,DeadRaw!CC:CC)</f>
        <v>0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5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0</v>
      </c>
      <c r="CA7">
        <f>SUMIF(DeadRaw!$B:$B,$B7,DeadRaw!CC:CC)</f>
        <v>0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5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0</v>
      </c>
      <c r="CA8">
        <f>SUMIF(DeadRaw!$B:$B,$B8,DeadRaw!CC:CC)</f>
        <v>0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5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0</v>
      </c>
      <c r="CA9">
        <f>SUMIF(DeadRaw!$B:$B,$B9,DeadRaw!CC:CC)</f>
        <v>0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5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0</v>
      </c>
      <c r="CA10">
        <f>SUMIF(DeadRaw!$B:$B,$B10,DeadRaw!CC:CC)</f>
        <v>0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5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0</v>
      </c>
      <c r="CA11">
        <f>SUMIF(DeadRaw!$B:$B,$B11,DeadRaw!CC:CC)</f>
        <v>0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5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0</v>
      </c>
      <c r="CA12">
        <f>SUMIF(DeadRaw!$B:$B,$B12,DeadRaw!CC:CC)</f>
        <v>0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5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0</v>
      </c>
      <c r="CA13">
        <f>SUMIF(DeadRaw!$B:$B,$B13,DeadRaw!CC:CC)</f>
        <v>0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5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0</v>
      </c>
      <c r="CA14">
        <f>SUMIF(DeadRaw!$B:$B,$B14,DeadRaw!CC:CC)</f>
        <v>0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5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0</v>
      </c>
      <c r="CA15">
        <f>SUMIF(DeadRaw!$B:$B,$B15,DeadRaw!CC:CC)</f>
        <v>0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5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0</v>
      </c>
      <c r="CA16">
        <f>SUMIF(DeadRaw!$B:$B,$B16,DeadRaw!CC:CC)</f>
        <v>0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5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5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0</v>
      </c>
      <c r="CA18">
        <f>SUMIF(DeadRaw!$B:$B,$B18,DeadRaw!CC:CC)</f>
        <v>0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5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0</v>
      </c>
      <c r="CA19">
        <f>SUMIF(DeadRaw!$B:$B,$B19,DeadRaw!CC:CC)</f>
        <v>0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5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0</v>
      </c>
      <c r="CA20">
        <f>SUMIF(DeadRaw!$B:$B,$B20,DeadRaw!CC:CC)</f>
        <v>0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5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0</v>
      </c>
      <c r="CA21">
        <f>SUMIF(DeadRaw!$B:$B,$B21,DeadRaw!CC:CC)</f>
        <v>0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5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0</v>
      </c>
      <c r="CA22">
        <f>SUMIF(DeadRaw!$B:$B,$B22,DeadRaw!CC:CC)</f>
        <v>0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5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0</v>
      </c>
      <c r="CA23">
        <f>SUMIF(DeadRaw!$B:$B,$B23,DeadRaw!CC:CC)</f>
        <v>0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5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0</v>
      </c>
      <c r="CA24">
        <f>SUMIF(DeadRaw!$B:$B,$B24,DeadRaw!CC:CC)</f>
        <v>0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5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0</v>
      </c>
      <c r="CA25">
        <f>SUMIF(DeadRaw!$B:$B,$B25,DeadRaw!CC:CC)</f>
        <v>0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5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0</v>
      </c>
      <c r="CA26">
        <f>SUMIF(DeadRaw!$B:$B,$B26,DeadRaw!CC:CC)</f>
        <v>0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5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0</v>
      </c>
      <c r="CA27">
        <f>SUMIF(DeadRaw!$B:$B,$B27,DeadRaw!CC:CC)</f>
        <v>0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5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0</v>
      </c>
      <c r="CA28">
        <f>SUMIF(DeadRaw!$B:$B,$B28,DeadRaw!CC:CC)</f>
        <v>0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5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0</v>
      </c>
      <c r="CA29">
        <f>SUMIF(DeadRaw!$B:$B,$B29,DeadRaw!CC:CC)</f>
        <v>0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5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0</v>
      </c>
      <c r="CA30">
        <f>SUMIF(DeadRaw!$B:$B,$B30,DeadRaw!CC:CC)</f>
        <v>0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5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0</v>
      </c>
      <c r="CA31">
        <f>SUMIF(DeadRaw!$B:$B,$B31,DeadRaw!CC:CC)</f>
        <v>0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5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0</v>
      </c>
      <c r="CA32">
        <f>SUMIF(DeadRaw!$B:$B,$B32,DeadRaw!CC:CC)</f>
        <v>0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5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0</v>
      </c>
      <c r="CA33">
        <f>SUMIF(DeadRaw!$B:$B,$B33,DeadRaw!CC:CC)</f>
        <v>0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5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0</v>
      </c>
      <c r="CA34">
        <f>SUMIF(DeadRaw!$B:$B,$B34,DeadRaw!CC:CC)</f>
        <v>0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5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0</v>
      </c>
      <c r="CA35">
        <f>SUMIF(DeadRaw!$B:$B,$B35,DeadRaw!CC:CC)</f>
        <v>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5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0</v>
      </c>
      <c r="CA36">
        <f>SUMIF(DeadRaw!$B:$B,$B36,DeadRaw!CC:CC)</f>
        <v>0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5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0</v>
      </c>
      <c r="CA37">
        <f>SUMIF(DeadRaw!$B:$B,$B37,DeadRaw!CC:CC)</f>
        <v>0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5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0</v>
      </c>
      <c r="CA38">
        <f>SUMIF(DeadRaw!$B:$B,$B38,DeadRaw!CC:CC)</f>
        <v>0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5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0</v>
      </c>
      <c r="CA39">
        <f>SUMIF(DeadRaw!$B:$B,$B39,DeadRaw!CC:CC)</f>
        <v>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5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0</v>
      </c>
      <c r="CA40">
        <f>SUMIF(DeadRaw!$B:$B,$B40,DeadRaw!CC:CC)</f>
        <v>0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5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0</v>
      </c>
      <c r="CA41">
        <f>SUMIF(DeadRaw!$B:$B,$B41,DeadRaw!CC:CC)</f>
        <v>0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5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0</v>
      </c>
      <c r="CA42">
        <f>SUMIF(DeadRaw!$B:$B,$B42,DeadRaw!CC:CC)</f>
        <v>0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5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0</v>
      </c>
      <c r="CA43">
        <f>SUMIF(DeadRaw!$B:$B,$B43,DeadRaw!CC:CC)</f>
        <v>0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5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0</v>
      </c>
      <c r="CA44">
        <f>SUMIF(DeadRaw!$B:$B,$B44,DeadRaw!CC:CC)</f>
        <v>0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5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0</v>
      </c>
      <c r="CA45">
        <f>SUMIF(DeadRaw!$B:$B,$B45,DeadRaw!CC:CC)</f>
        <v>0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5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0</v>
      </c>
      <c r="CA46">
        <f>SUMIF(DeadRaw!$B:$B,$B46,DeadRaw!CC:CC)</f>
        <v>0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5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0</v>
      </c>
      <c r="CA47">
        <f>SUMIF(DeadRaw!$B:$B,$B47,DeadRaw!CC:CC)</f>
        <v>0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5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0</v>
      </c>
      <c r="CA48">
        <f>SUMIF(DeadRaw!$B:$B,$B48,DeadRaw!CC:CC)</f>
        <v>0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5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0</v>
      </c>
      <c r="CA49">
        <f>SUMIF(DeadRaw!$B:$B,$B49,DeadRaw!CC:CC)</f>
        <v>0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5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5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0</v>
      </c>
      <c r="CA51">
        <f>SUMIF(DeadRaw!$B:$B,$B51,DeadRaw!CC:CC)</f>
        <v>0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5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0</v>
      </c>
      <c r="CA52">
        <f>SUMIF(DeadRaw!$B:$B,$B52,DeadRaw!CC:CC)</f>
        <v>0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5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0</v>
      </c>
      <c r="CA53">
        <f>SUMIF(DeadRaw!$B:$B,$B53,DeadRaw!CC:CC)</f>
        <v>0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5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0</v>
      </c>
      <c r="CA54">
        <f>SUMIF(DeadRaw!$B:$B,$B54,DeadRaw!CC:CC)</f>
        <v>0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5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0</v>
      </c>
      <c r="CA55">
        <f>SUMIF(DeadRaw!$B:$B,$B55,DeadRaw!CC:CC)</f>
        <v>0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5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0</v>
      </c>
      <c r="CA56">
        <f>SUMIF(DeadRaw!$B:$B,$B56,DeadRaw!CC:CC)</f>
        <v>0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5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0</v>
      </c>
      <c r="CA57">
        <f>SUMIF(DeadRaw!$B:$B,$B57,DeadRaw!CC:CC)</f>
        <v>0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5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0</v>
      </c>
      <c r="CA58">
        <f>SUMIF(DeadRaw!$B:$B,$B58,DeadRaw!CC:CC)</f>
        <v>0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5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0</v>
      </c>
      <c r="CA59">
        <f>SUMIF(DeadRaw!$B:$B,$B59,DeadRaw!CC:CC)</f>
        <v>0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5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0</v>
      </c>
      <c r="CA60">
        <f>SUMIF(DeadRaw!$B:$B,$B60,DeadRaw!CC:CC)</f>
        <v>0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5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0</v>
      </c>
      <c r="CA61">
        <f>SUMIF(DeadRaw!$B:$B,$B61,DeadRaw!CC:CC)</f>
        <v>0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5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0</v>
      </c>
      <c r="CA62">
        <f>SUMIF(DeadRaw!$B:$B,$B62,DeadRaw!CC:CC)</f>
        <v>0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5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0</v>
      </c>
      <c r="CA63">
        <f>SUMIF(DeadRaw!$B:$B,$B63,DeadRaw!CC:CC)</f>
        <v>0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5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0</v>
      </c>
      <c r="CA64">
        <f>SUMIF(DeadRaw!$B:$B,$B64,DeadRaw!CC:CC)</f>
        <v>0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5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0</v>
      </c>
      <c r="CA65">
        <f>SUMIF(DeadRaw!$B:$B,$B65,DeadRaw!CC:CC)</f>
        <v>0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5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0</v>
      </c>
      <c r="CA66">
        <f>SUMIF(DeadRaw!$B:$B,$B66,DeadRaw!CC:CC)</f>
        <v>0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5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0</v>
      </c>
      <c r="CA67">
        <f>SUMIF(DeadRaw!$B:$B,$B67,DeadRaw!CC:CC)</f>
        <v>0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5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0</v>
      </c>
      <c r="CA68">
        <f>SUMIF(DeadRaw!$B:$B,$B68,DeadRaw!CC:CC)</f>
        <v>0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5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0</v>
      </c>
      <c r="CA69">
        <f>SUMIF(DeadRaw!$B:$B,$B69,DeadRaw!CC:CC)</f>
        <v>0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5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0</v>
      </c>
      <c r="CA70">
        <f>SUMIF(DeadRaw!$B:$B,$B70,DeadRaw!CC:CC)</f>
        <v>0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5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0</v>
      </c>
      <c r="CA71">
        <f>SUMIF(DeadRaw!$B:$B,$B71,DeadRaw!CC:CC)</f>
        <v>0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5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0</v>
      </c>
      <c r="CA72">
        <f>SUMIF(DeadRaw!$B:$B,$B72,DeadRaw!CC:CC)</f>
        <v>0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5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0</v>
      </c>
      <c r="CA73">
        <f>SUMIF(DeadRaw!$B:$B,$B73,DeadRaw!CC:CC)</f>
        <v>0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5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0</v>
      </c>
      <c r="CA74">
        <f>SUMIF(DeadRaw!$B:$B,$B74,DeadRaw!CC:CC)</f>
        <v>0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5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0</v>
      </c>
      <c r="CA75">
        <f>SUMIF(DeadRaw!$B:$B,$B75,DeadRaw!CC:CC)</f>
        <v>0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5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0</v>
      </c>
      <c r="CA76">
        <f>SUMIF(DeadRaw!$B:$B,$B76,DeadRaw!CC:CC)</f>
        <v>0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5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0</v>
      </c>
      <c r="CA77">
        <f>SUMIF(DeadRaw!$B:$B,$B77,DeadRaw!CC:CC)</f>
        <v>0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5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0</v>
      </c>
      <c r="CA78">
        <f>SUMIF(DeadRaw!$B:$B,$B78,DeadRaw!CC:CC)</f>
        <v>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5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5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0</v>
      </c>
      <c r="CA80">
        <f>SUMIF(DeadRaw!$B:$B,$B80,DeadRaw!CC:CC)</f>
        <v>0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5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0</v>
      </c>
      <c r="CA81">
        <f>SUMIF(DeadRaw!$B:$B,$B81,DeadRaw!CC:CC)</f>
        <v>0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5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5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0</v>
      </c>
      <c r="CA83">
        <f>SUMIF(DeadRaw!$B:$B,$B83,DeadRaw!CC:CC)</f>
        <v>0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5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0</v>
      </c>
      <c r="CA84">
        <f>SUMIF(DeadRaw!$B:$B,$B84,DeadRaw!CC:CC)</f>
        <v>0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5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0</v>
      </c>
      <c r="CA85">
        <f>SUMIF(DeadRaw!$B:$B,$B85,DeadRaw!CC:CC)</f>
        <v>0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5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0</v>
      </c>
      <c r="CA86">
        <f>SUMIF(DeadRaw!$B:$B,$B86,DeadRaw!CC:CC)</f>
        <v>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5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0</v>
      </c>
      <c r="CA87">
        <f>SUMIF(DeadRaw!$B:$B,$B87,DeadRaw!CC:CC)</f>
        <v>0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5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0</v>
      </c>
      <c r="CA88">
        <f>SUMIF(DeadRaw!$B:$B,$B88,DeadRaw!CC:CC)</f>
        <v>0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5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0</v>
      </c>
      <c r="CA89">
        <f>SUMIF(DeadRaw!$B:$B,$B89,DeadRaw!CC:CC)</f>
        <v>0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5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0</v>
      </c>
      <c r="CA90">
        <f>SUMIF(DeadRaw!$B:$B,$B90,DeadRaw!CC:CC)</f>
        <v>0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5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5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0</v>
      </c>
      <c r="CA92">
        <f>SUMIF(DeadRaw!$B:$B,$B92,DeadRaw!CC:CC)</f>
        <v>0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5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5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0</v>
      </c>
      <c r="CA94">
        <f>SUMIF(DeadRaw!$B:$B,$B94,DeadRaw!CC:CC)</f>
        <v>0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5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5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0</v>
      </c>
      <c r="CA96">
        <f>SUMIF(DeadRaw!$B:$B,$B96,DeadRaw!CC:CC)</f>
        <v>0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5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0</v>
      </c>
      <c r="CA97">
        <f>SUMIF(DeadRaw!$B:$B,$B97,DeadRaw!CC:CC)</f>
        <v>0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5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0</v>
      </c>
      <c r="CA98">
        <f>SUMIF(DeadRaw!$B:$B,$B98,DeadRaw!CC:CC)</f>
        <v>0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5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0</v>
      </c>
      <c r="CA99">
        <f>SUMIF(DeadRaw!$B:$B,$B99,DeadRaw!CC:CC)</f>
        <v>0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5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0</v>
      </c>
      <c r="CA100">
        <f>SUMIF(DeadRaw!$B:$B,$B100,DeadRaw!CC:CC)</f>
        <v>0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5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5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0</v>
      </c>
      <c r="CA102">
        <f>SUMIF(DeadRaw!$B:$B,$B102,DeadRaw!CC:CC)</f>
        <v>0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5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5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0</v>
      </c>
      <c r="CA104">
        <f>SUMIF(DeadRaw!$B:$B,$B104,DeadRaw!CC:CC)</f>
        <v>0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5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0</v>
      </c>
      <c r="CA105">
        <f>SUMIF(DeadRaw!$B:$B,$B105,DeadRaw!CC:CC)</f>
        <v>0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5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0</v>
      </c>
      <c r="CA106">
        <f>SUMIF(DeadRaw!$B:$B,$B106,DeadRaw!CC:CC)</f>
        <v>0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5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0</v>
      </c>
      <c r="CA107">
        <f>SUMIF(DeadRaw!$B:$B,$B107,DeadRaw!CC:CC)</f>
        <v>0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5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0</v>
      </c>
      <c r="CA108">
        <f>SUMIF(DeadRaw!$B:$B,$B108,DeadRaw!CC:CC)</f>
        <v>0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5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0</v>
      </c>
      <c r="CA109">
        <f>SUMIF(DeadRaw!$B:$B,$B109,DeadRaw!CC:CC)</f>
        <v>0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5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0</v>
      </c>
      <c r="CA110">
        <f>SUMIF(DeadRaw!$B:$B,$B110,DeadRaw!CC:CC)</f>
        <v>0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5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0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5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5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5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0</v>
      </c>
      <c r="CA114">
        <f>SUMIF(DeadRaw!$B:$B,$B114,DeadRaw!CC:CC)</f>
        <v>0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5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0</v>
      </c>
      <c r="CA115">
        <f>SUMIF(DeadRaw!$B:$B,$B115,DeadRaw!CC:CC)</f>
        <v>0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5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5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5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0</v>
      </c>
      <c r="CA118">
        <f>SUMIF(DeadRaw!$B:$B,$B118,DeadRaw!CC:CC)</f>
        <v>0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5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5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0</v>
      </c>
      <c r="CA120">
        <f>SUMIF(DeadRaw!$B:$B,$B120,DeadRaw!CC:CC)</f>
        <v>0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5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0</v>
      </c>
      <c r="CA121">
        <f>SUMIF(DeadRaw!$B:$B,$B121,DeadRaw!CC:CC)</f>
        <v>0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5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0</v>
      </c>
      <c r="CA122">
        <f>SUMIF(DeadRaw!$B:$B,$B122,DeadRaw!CC:CC)</f>
        <v>0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5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5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5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0</v>
      </c>
      <c r="CA125">
        <f>SUMIF(DeadRaw!$B:$B,$B125,DeadRaw!CC:CC)</f>
        <v>0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5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0</v>
      </c>
      <c r="CA126">
        <f>SUMIF(DeadRaw!$B:$B,$B126,DeadRaw!CC:CC)</f>
        <v>0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5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5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5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5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5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5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5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A263"/>
  <sheetViews>
    <sheetView workbookViewId="0">
      <selection sqref="A1:FA1000"/>
    </sheetView>
  </sheetViews>
  <sheetFormatPr defaultRowHeight="14.4" x14ac:dyDescent="0.3"/>
  <sheetData>
    <row r="1" spans="1:7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</row>
    <row r="2" spans="1:7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</row>
    <row r="3" spans="1:7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</row>
    <row r="4" spans="1:7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</row>
    <row r="5" spans="1:7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</row>
    <row r="6" spans="1:79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</row>
    <row r="7" spans="1:7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</row>
    <row r="9" spans="1:7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</row>
    <row r="10" spans="1:7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</row>
    <row r="11" spans="1:7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</row>
    <row r="12" spans="1:7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</row>
    <row r="14" spans="1:7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</row>
    <row r="16" spans="1:7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</row>
    <row r="17" spans="1:7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</row>
    <row r="18" spans="1:7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</row>
    <row r="19" spans="1:7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</row>
    <row r="20" spans="1:79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</row>
    <row r="21" spans="1:7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</row>
    <row r="22" spans="1:7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</row>
    <row r="23" spans="1:79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</row>
    <row r="24" spans="1:7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</row>
    <row r="25" spans="1:7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</row>
    <row r="26" spans="1:79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</row>
    <row r="29" spans="1:7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</row>
    <row r="30" spans="1:7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</row>
    <row r="31" spans="1:7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</row>
    <row r="32" spans="1:7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</row>
    <row r="33" spans="1:7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</row>
    <row r="34" spans="1:79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</row>
    <row r="35" spans="1:7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</row>
    <row r="37" spans="1:7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</row>
    <row r="38" spans="1:7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</row>
    <row r="39" spans="1:7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</row>
    <row r="41" spans="1:7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</row>
    <row r="43" spans="1:79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</row>
    <row r="45" spans="1:79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</row>
    <row r="47" spans="1:7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</row>
    <row r="48" spans="1:79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</row>
    <row r="51" spans="1:7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</row>
    <row r="52" spans="1:7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</row>
    <row r="53" spans="1:7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</row>
    <row r="54" spans="1:7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</row>
    <row r="55" spans="1:7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</row>
    <row r="56" spans="1:7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</row>
    <row r="57" spans="1:7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</row>
    <row r="58" spans="1:7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</row>
    <row r="59" spans="1:7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</row>
    <row r="60" spans="1:7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</row>
    <row r="61" spans="1:7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</row>
    <row r="62" spans="1:7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</row>
    <row r="63" spans="1:7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</row>
    <row r="64" spans="1:7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</row>
    <row r="65" spans="1:7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</row>
    <row r="66" spans="1:7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</row>
    <row r="67" spans="1:7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</row>
    <row r="69" spans="1:7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</row>
    <row r="70" spans="1:7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</row>
    <row r="71" spans="1:7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  <row r="72" spans="1:7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</row>
    <row r="73" spans="1:7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</row>
    <row r="74" spans="1:7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</row>
    <row r="75" spans="1:7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</row>
    <row r="76" spans="1:79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</row>
    <row r="77" spans="1:7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</row>
    <row r="78" spans="1:7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</row>
    <row r="79" spans="1:7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</row>
    <row r="80" spans="1:7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</row>
    <row r="81" spans="1:7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</row>
    <row r="82" spans="1:7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</row>
    <row r="83" spans="1:7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</row>
    <row r="84" spans="1:7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</row>
    <row r="85" spans="1:79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</row>
    <row r="86" spans="1:7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</row>
    <row r="87" spans="1:7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</row>
    <row r="88" spans="1:7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</row>
    <row r="89" spans="1:7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</row>
    <row r="90" spans="1:7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</row>
    <row r="91" spans="1:7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</row>
    <row r="92" spans="1:7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</row>
    <row r="93" spans="1:7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</row>
    <row r="94" spans="1:7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</row>
    <row r="95" spans="1:79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</row>
    <row r="96" spans="1:7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</row>
    <row r="97" spans="1:79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</row>
    <row r="98" spans="1:7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</row>
    <row r="99" spans="1:7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</row>
    <row r="100" spans="1:7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</row>
    <row r="101" spans="1:79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</row>
    <row r="102" spans="1:79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</row>
    <row r="103" spans="1:79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</row>
    <row r="104" spans="1:7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</row>
    <row r="105" spans="1:7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</row>
    <row r="106" spans="1:7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</row>
    <row r="107" spans="1:79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</row>
    <row r="108" spans="1:7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</row>
    <row r="109" spans="1:7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</row>
    <row r="110" spans="1:7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</row>
    <row r="111" spans="1:7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</row>
    <row r="112" spans="1:79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</row>
    <row r="113" spans="1:79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</row>
    <row r="114" spans="1:7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</row>
    <row r="115" spans="1:7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</row>
    <row r="116" spans="1:7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</row>
    <row r="117" spans="1:7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</row>
    <row r="118" spans="1:7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</row>
    <row r="119" spans="1:7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</row>
    <row r="120" spans="1:79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</row>
    <row r="121" spans="1:7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</row>
    <row r="122" spans="1:7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</row>
    <row r="123" spans="1:7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</row>
    <row r="124" spans="1:7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</row>
    <row r="125" spans="1:7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</row>
    <row r="126" spans="1:7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</row>
    <row r="127" spans="1:7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</row>
    <row r="128" spans="1:79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</row>
    <row r="129" spans="2:7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</row>
    <row r="130" spans="2:7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</row>
    <row r="131" spans="2:7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</row>
    <row r="132" spans="2:7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</row>
    <row r="133" spans="2:7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</row>
    <row r="134" spans="2:7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</row>
    <row r="135" spans="2:7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</row>
    <row r="136" spans="2:7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</row>
    <row r="137" spans="2:7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</row>
    <row r="138" spans="2:7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</row>
    <row r="139" spans="2:7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</row>
    <row r="140" spans="2:7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</row>
    <row r="141" spans="2:7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</row>
    <row r="142" spans="2:7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</row>
    <row r="143" spans="2:7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</row>
    <row r="144" spans="2:7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</row>
    <row r="145" spans="2:7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</row>
    <row r="146" spans="2:7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</row>
    <row r="147" spans="2:79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</row>
    <row r="148" spans="2:7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</row>
    <row r="149" spans="2:7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</row>
    <row r="150" spans="2:79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</row>
    <row r="151" spans="2:7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</row>
    <row r="152" spans="2:7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</row>
    <row r="153" spans="2:7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</row>
    <row r="154" spans="2:79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</row>
    <row r="155" spans="2:7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</row>
    <row r="156" spans="2:7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</row>
    <row r="157" spans="2:7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</row>
    <row r="158" spans="2:7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</row>
    <row r="159" spans="2:79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</row>
    <row r="160" spans="2:7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</row>
    <row r="161" spans="1:7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</row>
    <row r="162" spans="1:7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</row>
    <row r="163" spans="1:7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</row>
    <row r="164" spans="1:79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</row>
    <row r="165" spans="1:7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</row>
    <row r="166" spans="1:7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</row>
    <row r="167" spans="1:7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</row>
    <row r="168" spans="1:7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</row>
    <row r="169" spans="1:7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</row>
    <row r="170" spans="1:79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</row>
    <row r="171" spans="1:7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</row>
    <row r="172" spans="1:7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</row>
    <row r="173" spans="1:79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</row>
    <row r="174" spans="1:79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</row>
    <row r="175" spans="1:7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</row>
    <row r="176" spans="1:7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</row>
    <row r="177" spans="2:7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</row>
    <row r="178" spans="2:7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</row>
    <row r="179" spans="2:7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</row>
    <row r="180" spans="2:7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</row>
    <row r="181" spans="2:79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</row>
    <row r="182" spans="2:7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</row>
    <row r="183" spans="2:7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</row>
    <row r="184" spans="2:7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</row>
    <row r="185" spans="2:7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</row>
    <row r="186" spans="2:7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</row>
    <row r="187" spans="2:7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</row>
    <row r="188" spans="2:7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</row>
    <row r="189" spans="2:7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</row>
    <row r="190" spans="2:7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</row>
    <row r="191" spans="2:7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</row>
    <row r="192" spans="2:7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</row>
    <row r="193" spans="2:7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</row>
    <row r="194" spans="2:7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</row>
    <row r="195" spans="2:7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</row>
    <row r="196" spans="2:7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</row>
    <row r="197" spans="2:7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</row>
    <row r="198" spans="2:7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</row>
    <row r="199" spans="2:7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</row>
    <row r="200" spans="2:7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</row>
    <row r="201" spans="2:79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</row>
    <row r="202" spans="2:7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</row>
    <row r="203" spans="2:7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</row>
    <row r="204" spans="2:7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</row>
    <row r="205" spans="2:7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</row>
    <row r="206" spans="2:7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</row>
    <row r="207" spans="2:7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</row>
    <row r="208" spans="2:7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</row>
    <row r="209" spans="1:7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</row>
    <row r="210" spans="1:79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</row>
    <row r="211" spans="1:7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</row>
    <row r="212" spans="1:7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</row>
    <row r="213" spans="1:7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</row>
    <row r="214" spans="1:7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</row>
    <row r="215" spans="1:7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</row>
    <row r="216" spans="1:79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</row>
    <row r="217" spans="1:7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</row>
    <row r="218" spans="1:7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</row>
    <row r="219" spans="1:79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</row>
    <row r="220" spans="1:7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</row>
    <row r="221" spans="1:7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</row>
    <row r="222" spans="1:7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</row>
    <row r="223" spans="1:79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</row>
    <row r="224" spans="1:79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</row>
    <row r="225" spans="1:7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</row>
    <row r="226" spans="1:7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</row>
    <row r="227" spans="1:7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</row>
    <row r="228" spans="1:79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</row>
    <row r="229" spans="1:7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</row>
    <row r="230" spans="1:7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</row>
    <row r="231" spans="1:79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</row>
    <row r="232" spans="1:79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</row>
    <row r="233" spans="1:7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</row>
    <row r="234" spans="1:79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</row>
    <row r="235" spans="1:79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</row>
    <row r="236" spans="1:79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</row>
    <row r="237" spans="1:79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</row>
    <row r="238" spans="1:79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</row>
    <row r="239" spans="1:79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</row>
    <row r="240" spans="1:79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</row>
    <row r="241" spans="1:79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</row>
    <row r="242" spans="1:79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</row>
    <row r="243" spans="1:79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</row>
    <row r="244" spans="1:79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</row>
    <row r="245" spans="1:79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</row>
    <row r="246" spans="1:79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</row>
    <row r="247" spans="1:79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</row>
    <row r="248" spans="1:79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</row>
    <row r="249" spans="1:79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</row>
    <row r="250" spans="1:79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</row>
    <row r="251" spans="1:79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</row>
    <row r="252" spans="1:79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</row>
    <row r="253" spans="1:79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</row>
    <row r="254" spans="1:79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</row>
    <row r="255" spans="1:79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</row>
    <row r="256" spans="1:79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</row>
    <row r="257" spans="1:79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</row>
    <row r="258" spans="1:79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</row>
    <row r="259" spans="1:79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</row>
    <row r="260" spans="1:79" x14ac:dyDescent="0.3">
      <c r="A260" t="s">
        <v>629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</row>
    <row r="261" spans="1:79" x14ac:dyDescent="0.3">
      <c r="A261" t="s">
        <v>631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</row>
    <row r="262" spans="1:79" x14ac:dyDescent="0.3">
      <c r="B262" t="s">
        <v>632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</row>
    <row r="263" spans="1:79" x14ac:dyDescent="0.3">
      <c r="B263" t="s">
        <v>633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A263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7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</row>
    <row r="2" spans="1:7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</row>
    <row r="3" spans="1:7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</row>
    <row r="4" spans="1:7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</row>
    <row r="5" spans="1:7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</row>
    <row r="6" spans="1:79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</row>
    <row r="7" spans="1:7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</row>
    <row r="8" spans="1:7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</row>
    <row r="9" spans="1:7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</row>
    <row r="10" spans="1:7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</row>
    <row r="11" spans="1:7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</row>
    <row r="12" spans="1:7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</row>
    <row r="13" spans="1:7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</row>
    <row r="14" spans="1:7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</row>
    <row r="15" spans="1:7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</row>
    <row r="16" spans="1:7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</row>
    <row r="17" spans="1:7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</row>
    <row r="18" spans="1:7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</row>
    <row r="19" spans="1:7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</row>
    <row r="20" spans="1:79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</row>
    <row r="21" spans="1:7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</row>
    <row r="22" spans="1:7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</row>
    <row r="23" spans="1:79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</row>
    <row r="24" spans="1:7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</row>
    <row r="25" spans="1:7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</row>
    <row r="26" spans="1:79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</row>
    <row r="27" spans="1:7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</row>
    <row r="28" spans="1:7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</row>
    <row r="29" spans="1:7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</row>
    <row r="30" spans="1:7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</row>
    <row r="31" spans="1:7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</row>
    <row r="32" spans="1:7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</row>
    <row r="33" spans="1:7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</row>
    <row r="34" spans="1:79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</row>
    <row r="35" spans="1:7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</row>
    <row r="36" spans="1:7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</row>
    <row r="37" spans="1:7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</row>
    <row r="38" spans="1:7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</row>
    <row r="39" spans="1:7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</row>
    <row r="40" spans="1:7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</row>
    <row r="41" spans="1:7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</row>
    <row r="42" spans="1:79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</row>
    <row r="43" spans="1:79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</row>
    <row r="44" spans="1:7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</row>
    <row r="45" spans="1:79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</row>
    <row r="46" spans="1:7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</row>
    <row r="47" spans="1:7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</row>
    <row r="48" spans="1:79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</row>
    <row r="49" spans="1:79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</row>
    <row r="50" spans="1:7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</row>
    <row r="51" spans="1:7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</row>
    <row r="52" spans="1:7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</row>
    <row r="53" spans="1:7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</row>
    <row r="54" spans="1:7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</row>
    <row r="55" spans="1:7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</row>
    <row r="56" spans="1:7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</row>
    <row r="57" spans="1:7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</row>
    <row r="58" spans="1:7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</row>
    <row r="59" spans="1:7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</row>
    <row r="60" spans="1:7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</row>
    <row r="61" spans="1:7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</row>
    <row r="62" spans="1:7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</row>
    <row r="63" spans="1:7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</row>
    <row r="64" spans="1:7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</row>
    <row r="65" spans="1:7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</row>
    <row r="66" spans="1:7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</row>
    <row r="67" spans="1:7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</row>
    <row r="68" spans="1:7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</row>
    <row r="69" spans="1:7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</row>
    <row r="70" spans="1:7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</row>
    <row r="71" spans="1:7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</row>
    <row r="72" spans="1:7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</row>
    <row r="73" spans="1:7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</row>
    <row r="74" spans="1:7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</row>
    <row r="75" spans="1:7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</row>
    <row r="76" spans="1:79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</row>
    <row r="77" spans="1:7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</row>
    <row r="78" spans="1:7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</row>
    <row r="79" spans="1:7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</row>
    <row r="80" spans="1:7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</row>
    <row r="81" spans="1:7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</row>
    <row r="82" spans="1:7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</row>
    <row r="83" spans="1:7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</row>
    <row r="84" spans="1:7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</row>
    <row r="85" spans="1:79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</row>
    <row r="86" spans="1:7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</row>
    <row r="87" spans="1:7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</row>
    <row r="88" spans="1:7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</row>
    <row r="89" spans="1:7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</row>
    <row r="90" spans="1:7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</row>
    <row r="91" spans="1:7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</row>
    <row r="92" spans="1:7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</row>
    <row r="93" spans="1:7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</row>
    <row r="94" spans="1:7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</row>
    <row r="95" spans="1:79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</row>
    <row r="96" spans="1:7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</row>
    <row r="97" spans="1:79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</row>
    <row r="98" spans="1:7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</row>
    <row r="99" spans="1:7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</row>
    <row r="100" spans="1:7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</row>
    <row r="101" spans="1:79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</row>
    <row r="102" spans="1:79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</row>
    <row r="103" spans="1:79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</row>
    <row r="104" spans="1:7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</row>
    <row r="105" spans="1:7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</row>
    <row r="106" spans="1:7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</row>
    <row r="107" spans="1:79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</row>
    <row r="108" spans="1:7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</row>
    <row r="109" spans="1:7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</row>
    <row r="110" spans="1:7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</row>
    <row r="111" spans="1:7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</row>
    <row r="112" spans="1:79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</row>
    <row r="113" spans="1:79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</row>
    <row r="114" spans="1:7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</row>
    <row r="115" spans="1:7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</row>
    <row r="116" spans="1:7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</row>
    <row r="117" spans="1:7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</row>
    <row r="118" spans="1:7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</row>
    <row r="119" spans="1:7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</row>
    <row r="120" spans="1:79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</row>
    <row r="121" spans="1:7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</row>
    <row r="122" spans="1:7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</row>
    <row r="123" spans="1:7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</row>
    <row r="124" spans="1:7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</row>
    <row r="125" spans="1:7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</row>
    <row r="126" spans="1:7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</row>
    <row r="127" spans="1:7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</row>
    <row r="128" spans="1:79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</row>
    <row r="129" spans="2:7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</row>
    <row r="130" spans="2:7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</row>
    <row r="131" spans="2:7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</row>
    <row r="132" spans="2:7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</row>
    <row r="133" spans="2:7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</row>
    <row r="134" spans="2:7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</row>
    <row r="135" spans="2:7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</row>
    <row r="136" spans="2:7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</row>
    <row r="137" spans="2:7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</row>
    <row r="138" spans="2:7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</row>
    <row r="139" spans="2:7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</row>
    <row r="140" spans="2:7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</row>
    <row r="141" spans="2:7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</row>
    <row r="142" spans="2:7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</row>
    <row r="143" spans="2:7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</row>
    <row r="144" spans="2:7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</row>
    <row r="145" spans="2:7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</row>
    <row r="146" spans="2:7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</row>
    <row r="147" spans="2:79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</row>
    <row r="148" spans="2:7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</row>
    <row r="149" spans="2:7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</row>
    <row r="150" spans="2:79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</row>
    <row r="151" spans="2:7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</row>
    <row r="152" spans="2:7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</row>
    <row r="153" spans="2:7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</row>
    <row r="154" spans="2:79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</row>
    <row r="155" spans="2:7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</row>
    <row r="156" spans="2:7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</row>
    <row r="157" spans="2:7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</row>
    <row r="158" spans="2:7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</row>
    <row r="159" spans="2:79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</row>
    <row r="160" spans="2:7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</row>
    <row r="161" spans="1:7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</row>
    <row r="162" spans="1:7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</row>
    <row r="163" spans="1:7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</row>
    <row r="164" spans="1:79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</row>
    <row r="165" spans="1:7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</row>
    <row r="166" spans="1:7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</row>
    <row r="167" spans="1:7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</row>
    <row r="168" spans="1:7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</row>
    <row r="169" spans="1:7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</row>
    <row r="170" spans="1:79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</row>
    <row r="171" spans="1:7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</row>
    <row r="172" spans="1:7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</row>
    <row r="173" spans="1:79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</row>
    <row r="174" spans="1:79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</row>
    <row r="175" spans="1:7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</row>
    <row r="176" spans="1:7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</row>
    <row r="177" spans="2:7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</row>
    <row r="178" spans="2:7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</row>
    <row r="179" spans="2:7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</row>
    <row r="180" spans="2:7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</row>
    <row r="181" spans="2:79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</row>
    <row r="182" spans="2:7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</row>
    <row r="183" spans="2:7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</row>
    <row r="184" spans="2:7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</row>
    <row r="185" spans="2:7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</row>
    <row r="186" spans="2:7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</row>
    <row r="187" spans="2:7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</row>
    <row r="188" spans="2:7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</row>
    <row r="189" spans="2:7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</row>
    <row r="190" spans="2:7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</row>
    <row r="191" spans="2:7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</row>
    <row r="192" spans="2:7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</row>
    <row r="193" spans="2:7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</row>
    <row r="194" spans="2:7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</row>
    <row r="195" spans="2:7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</row>
    <row r="196" spans="2:7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</row>
    <row r="197" spans="2:7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</row>
    <row r="198" spans="2:7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</row>
    <row r="199" spans="2:7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</row>
    <row r="200" spans="2:7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</row>
    <row r="201" spans="2:79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</row>
    <row r="202" spans="2:7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</row>
    <row r="203" spans="2:7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</row>
    <row r="204" spans="2:7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</row>
    <row r="205" spans="2:7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</row>
    <row r="206" spans="2:7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</row>
    <row r="207" spans="2:7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</row>
    <row r="208" spans="2:7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</row>
    <row r="209" spans="1:7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</row>
    <row r="210" spans="1:79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</row>
    <row r="211" spans="1:7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</row>
    <row r="212" spans="1:7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</row>
    <row r="213" spans="1:7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</row>
    <row r="214" spans="1:7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</row>
    <row r="215" spans="1:7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</row>
    <row r="216" spans="1:79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</row>
    <row r="217" spans="1:7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</row>
    <row r="218" spans="1:7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</row>
    <row r="219" spans="1:79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</row>
    <row r="220" spans="1:7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</row>
    <row r="221" spans="1:7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</row>
    <row r="222" spans="1:7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</row>
    <row r="223" spans="1:79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</row>
    <row r="224" spans="1:79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</row>
    <row r="225" spans="1:7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</row>
    <row r="226" spans="1:7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</row>
    <row r="227" spans="1:7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  <c r="BX227">
        <v>243453</v>
      </c>
      <c r="BY227">
        <v>275586</v>
      </c>
      <c r="BZ227">
        <v>308850</v>
      </c>
      <c r="CA227">
        <v>337072</v>
      </c>
    </row>
    <row r="228" spans="1:79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</row>
    <row r="229" spans="1:7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</row>
    <row r="230" spans="1:7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</row>
    <row r="231" spans="1:79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</row>
    <row r="232" spans="1:79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</row>
    <row r="233" spans="1:7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</row>
    <row r="234" spans="1:79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</row>
    <row r="235" spans="1:79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</row>
    <row r="236" spans="1:79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</row>
    <row r="237" spans="1:79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</row>
    <row r="238" spans="1:79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</row>
    <row r="239" spans="1:79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</row>
    <row r="240" spans="1:79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</row>
    <row r="241" spans="1:79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</row>
    <row r="242" spans="1:79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</row>
    <row r="243" spans="1:79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</row>
    <row r="244" spans="1:79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</row>
    <row r="245" spans="1:79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</row>
    <row r="246" spans="1:79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</row>
    <row r="247" spans="1:79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</row>
    <row r="248" spans="1:79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</row>
    <row r="249" spans="1:79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</row>
    <row r="250" spans="1:79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</row>
    <row r="251" spans="1:79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</row>
    <row r="252" spans="1:79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</row>
    <row r="253" spans="1:79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</row>
    <row r="254" spans="1:79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</row>
    <row r="255" spans="1:79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</row>
    <row r="256" spans="1:79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</row>
    <row r="257" spans="1:79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</row>
    <row r="258" spans="1:79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</row>
    <row r="259" spans="1:79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</row>
    <row r="260" spans="1:79" x14ac:dyDescent="0.3">
      <c r="A260" t="s">
        <v>629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</row>
    <row r="261" spans="1:79" x14ac:dyDescent="0.3">
      <c r="A261" t="s">
        <v>631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</row>
    <row r="262" spans="1:79" x14ac:dyDescent="0.3">
      <c r="B262" t="s">
        <v>632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</row>
    <row r="263" spans="1:79" x14ac:dyDescent="0.3">
      <c r="B263" t="s">
        <v>633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2020-04-06T12:17:36Z</dcterms:modified>
</cp:coreProperties>
</file>